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00_スタート" sheetId="1" r:id="rId5"/>
    <sheet state="visible" name="01_判断と範囲" sheetId="2" r:id="rId6"/>
    <sheet state="visible" name="02_成果ロジック" sheetId="3" r:id="rId7"/>
    <sheet state="visible" name="03_指標定義" sheetId="4" r:id="rId8"/>
    <sheet state="visible" name="04_目標と判断条件" sheetId="5" r:id="rId9"/>
    <sheet state="visible" name="05_会議レビュー" sheetId="6" r:id="rId10"/>
    <sheet state="visible" name="06_最終チェック" sheetId="7" r:id="rId11"/>
    <sheet state="visible" name="90_観光庁対応表" sheetId="8" r:id="rId12"/>
    <sheet state="visible" name="Example_情報発信事業" sheetId="9" r:id="rId13"/>
  </sheets>
  <definedNames>
    <definedName hidden="1" localSheetId="2" name="_xlnm._FilterDatabase">'02_成果ロジック'!$A$3:$M$18</definedName>
    <definedName hidden="1" localSheetId="3" name="_xlnm._FilterDatabase">'03_指標定義'!$A$3:$AG$23</definedName>
    <definedName hidden="1" localSheetId="4" name="_xlnm._FilterDatabase">'04_目標と判断条件'!$A$3:$X$23</definedName>
    <definedName hidden="1" localSheetId="5" name="_xlnm._FilterDatabase">'05_会議レビュー'!$A$3:$X$33</definedName>
    <definedName hidden="1" localSheetId="7" name="_xlnm._FilterDatabase">'90_観光庁対応表'!$A$3:$H$20</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3">
      <text>
        <t xml:space="preserve">地域全体に生じる成果。旅行消費額、宿泊、満足度等の変化は複数主体・外部要因の影響を受けるため、単独施策への帰属とは分けて扱います。</t>
      </text>
    </comment>
    <comment authorId="0" ref="E3">
      <text>
        <t xml:space="preserve">当該事業・委託・DMO活動がより直接的に働きかける成果。登録DMOの更新登録要件が適用される場合は、マネジメントとマーケティングの直接成果を区別して設定します。</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D3">
      <text>
        <t xml:space="preserve">指標の使い方を分類します。KGI/KPIを一律に目標値管理せず、目的に応じて「目標管理／閾値管理／許容範囲管理／履行管理／モニタリングのみ」を選択します。</t>
      </text>
    </comment>
    <comment authorId="0" ref="E3">
      <text>
        <t xml:space="preserve">調査品質の必須項目を機械的に判定するための分類です。取得方法の自由記述ではなく、データがどのように生成されたかを選択します。</t>
      </text>
    </comment>
    <comment authorId="0" ref="V3">
      <text>
        <t xml:space="preserve">欠測・未取得・対象外と数値0は別の状態です。未取得を0として扱わないルールを明記します。</t>
      </text>
    </comment>
    <comment authorId="0" ref="W3">
      <text>
        <t xml:space="preserve">標本不足、回答率低下、計測タグ不具合、対象施設の大幅変更等、数値が存在しても意思決定に使えない条件を先に定義します。</t>
      </text>
    </comment>
    <comment authorId="0" ref="H3">
      <text>
        <t xml:space="preserve">指標名の説明ではなく、『どの構成概念・状態を、どの範囲で観測している数字なのか』を記述します。代理指標の場合は、何の代理なのかを明示します。</t>
      </text>
    </comment>
    <comment authorId="0" ref="Y3">
      <text>
        <t xml:space="preserve">指標定義が変更された場合、過年度との比較がそのまま可能かを『初回測定／比較可能／要補正／比較不可』で管理します。</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C3">
      <text>
        <t xml:space="preserve">03_指標定義から自動参照。指標の性質に応じて、必須になる判断条件を切り替えます。</t>
      </text>
    </comment>
    <comment authorId="0" ref="U3">
      <text>
        <t xml:space="preserve">この条件を満たさない場合は、達成／未達を判定せず『判断不能』とします。例：標本数、回答率、データ取得率、比較可能性等。</t>
      </text>
    </comment>
    <comment authorId="0" ref="I3">
      <text>
        <t xml:space="preserve">目標値の出所を分類します。単に『前年より高く』ではなく、過去推移、政策・計画、供給能力、予算・採算、実証結果等の根拠を持たせます。</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V3">
      <text>
        <t xml:space="preserve">単純な前年差確認、目標差分析、セグメント比較、前後比較、追加調査、専門的な効果検証等、今回どの方法で結果を解釈するかを記録します。厳密な因果推論が必要な場合は別途専門設計が必要です。</t>
      </text>
    </comment>
    <comment authorId="0" ref="W3">
      <text>
        <t xml:space="preserve">分析・評価結果を共有し、意思決定する理事会・総会・庁内会議・関係者会議等を記録します。</t>
      </text>
    </comment>
    <comment authorId="0" ref="X3">
      <text>
        <t xml:space="preserve">議事録、会議資料、決裁番号、共有資料URL等、PDCAと関係者共有を後から確認できる証跡を記録します。</t>
      </text>
    </comment>
    <comment authorId="0" ref="N3">
      <text>
        <t xml:space="preserve">データと成果ロジックから『この取組が寄与したと合理的に考えられる範囲』を記述します。因果効果の断定ではありません。</t>
      </text>
    </comment>
    <comment authorId="0" ref="O3">
      <text>
        <t xml:space="preserve">地域成果の変化を単独施策へ帰属できない理由、未観測の外部要因、比較設計の限界等を明示します。</t>
      </text>
    </comment>
  </commentList>
</comments>
</file>

<file path=xl/sharedStrings.xml><?xml version="1.0" encoding="utf-8"?>
<sst xmlns="http://schemas.openxmlformats.org/spreadsheetml/2006/main" count="879" uniqueCount="622">
  <si>
    <t>Step 3–4｜成果ロジック</t>
  </si>
  <si>
    <t>Step 1–2｜判断と範囲</t>
  </si>
  <si>
    <t>Step 5｜指標定義</t>
  </si>
  <si>
    <t>観光KGI・KPI設計テンプレート v1.2</t>
  </si>
  <si>
    <t>意思決定から逆算し、成果ロジック・測定定義・目標・会議判断までを一続きで設計するための実務テンプレート</t>
  </si>
  <si>
    <t>1行を1つの主要な成果経路として、KGI→KSF→地域全体の成果→個別事業・委託の直接成果→診断→活動を接続します。KSFは指標そのものではなく、KGI達成の重要成功要因として扱います。</t>
  </si>
  <si>
    <t>経路ID</t>
  </si>
  <si>
    <t>最初に「何を決めるための評価か」を固定し、その後に評価レベル・対象・責任範囲を定義します。地域成果と個別施策の責任を混同しないための入口です。</t>
  </si>
  <si>
    <t>KGI（地域最終成果）</t>
  </si>
  <si>
    <t>KSF（重要成功要因）</t>
  </si>
  <si>
    <t>段階</t>
  </si>
  <si>
    <t>地域全体の成果KPI</t>
  </si>
  <si>
    <t>直接成果KPI（個別事業・委託／DMO活動）</t>
  </si>
  <si>
    <t>項目</t>
  </si>
  <si>
    <t>診断指標</t>
  </si>
  <si>
    <t>記入内容</t>
  </si>
  <si>
    <t>記入例</t>
  </si>
  <si>
    <t>必須区分</t>
  </si>
  <si>
    <t>状態</t>
  </si>
  <si>
    <t>活動量</t>
  </si>
  <si>
    <t>確認観点</t>
  </si>
  <si>
    <t>ガードレール</t>
  </si>
  <si>
    <t>補足</t>
  </si>
  <si>
    <t>直接働きかける主体</t>
  </si>
  <si>
    <t>前提</t>
  </si>
  <si>
    <t>目的</t>
  </si>
  <si>
    <t>責任範囲</t>
  </si>
  <si>
    <t>将来的な観光地のビジョン（目指す姿）</t>
  </si>
  <si>
    <t>まず成果範囲・指標階層・管理方式・データ生成方式を選び、測定仕様を固定します。折りたたまれた詳細列は必要に応じて展開し、標本調査・アンケートでは調査品質欄も記入します。KSFは成功要因であり指標ではないため登録しません。</t>
  </si>
  <si>
    <t>因果仮説</t>
  </si>
  <si>
    <t>観光施策のKGI・KPIを「報告用の数字」ではなく、継続・変更・拡大・縮小・終了・予算配分等の意思決定に使える形へ整理する。</t>
  </si>
  <si>
    <t>主な反証・外部要因</t>
  </si>
  <si>
    <t>閑散期にも滞在・消費が生まれ、住民・事業者の負荷を高めず年間需要が平準化している</t>
  </si>
  <si>
    <t>P01</t>
  </si>
  <si>
    <t>条件付き</t>
  </si>
  <si>
    <t>想定利用者</t>
  </si>
  <si>
    <t>自治体、DMO、観光協会等の事業担当・発注担当・評価設計担当。地域戦略から個別委託・媒体運用まで、評価レベルを明示して使用する。</t>
  </si>
  <si>
    <t>指標ID</t>
  </si>
  <si>
    <t>個別事業だけの理想ではなく、上位計画・地域全体の目指す状態と接続しているか</t>
  </si>
  <si>
    <t>成果範囲</t>
  </si>
  <si>
    <t>DMO・地域戦略では特に重要。個別媒体だけを評価する場合も上位目的との関係を確認する。</t>
  </si>
  <si>
    <t>指標階層</t>
  </si>
  <si>
    <t>現状・課題</t>
  </si>
  <si>
    <t>繁忙期への需要集中が大きく、閑散期の宿泊・消費が弱い</t>
  </si>
  <si>
    <t>重要な注意</t>
  </si>
  <si>
    <t>必須</t>
  </si>
  <si>
    <t>管理方式</t>
  </si>
  <si>
    <t>解決したい状態差が具体的か</t>
  </si>
  <si>
    <t>データ生成方式</t>
  </si>
  <si>
    <t>外部要因と、自組織が働きかけられる問題を後で分ける。</t>
  </si>
  <si>
    <t>本テンプレートは観光庁のDMO登録・更新申請様式を代替するものではありません。申請時は必ず観光庁が公開する最新様式・ガイドラインを確認してください。</t>
  </si>
  <si>
    <t>指標名</t>
  </si>
  <si>
    <t>事業目的</t>
  </si>
  <si>
    <t>判断目的</t>
  </si>
  <si>
    <t>閑散期の宿泊需要を増やし、年間の需要偏在を緩和する</t>
  </si>
  <si>
    <t>何を表す指標か</t>
  </si>
  <si>
    <t>算式・定義</t>
  </si>
  <si>
    <t>推奨利用順</t>
  </si>
  <si>
    <t>活動内容ではなく、実現したい状態になっているか</t>
  </si>
  <si>
    <t>分子</t>
  </si>
  <si>
    <t>「SNSを運用する」等は目的ではなく活動。</t>
  </si>
  <si>
    <t>Step 1</t>
  </si>
  <si>
    <t>分母</t>
  </si>
  <si>
    <t>01_判断と範囲 → 02_成果ロジック → 03_指標定義 → 04_目標と判断条件 → 05_会議レビュー → 06_最終チェック</t>
  </si>
  <si>
    <t>主要な意思決定</t>
  </si>
  <si>
    <t>単位</t>
  </si>
  <si>
    <t>次年度に継続・変更・拡大・縮小・終了のどれを選ぶか</t>
  </si>
  <si>
    <t>対象地域・対象者（母集団）</t>
  </si>
  <si>
    <t>数字を見て実際に何を決めるのか</t>
  </si>
  <si>
    <t>P02</t>
  </si>
  <si>
    <t>判断が変わらない数字はKPI候補として弱い。</t>
  </si>
  <si>
    <t>意思決定時点・頻度</t>
  </si>
  <si>
    <t>集計期間</t>
  </si>
  <si>
    <t>月次レビュー／年度末の次年度設計</t>
  </si>
  <si>
    <t>比較期間</t>
  </si>
  <si>
    <t>データ源</t>
  </si>
  <si>
    <t>指標が確定する時期より前に判断を求めていないか</t>
  </si>
  <si>
    <t>データのタイムラグと整合させる。</t>
  </si>
  <si>
    <t>取得方法</t>
  </si>
  <si>
    <t>利用開始</t>
  </si>
  <si>
    <t>最終判断主体</t>
  </si>
  <si>
    <t>取得主体</t>
  </si>
  <si>
    <t>自治体担当課長／DMO理事会 等</t>
  </si>
  <si>
    <t>更新頻度</t>
  </si>
  <si>
    <t>この公開版は閲覧専用です。自分のGoogle Driveへコピーしてから入力してください。</t>
  </si>
  <si>
    <t>確定時期・タイムラグ</t>
  </si>
  <si>
    <t>誰が決めるかが明確か</t>
  </si>
  <si>
    <t>データ作成者と意思決定者は別でもよい。</t>
  </si>
  <si>
    <t>Step 2</t>
  </si>
  <si>
    <t>担当</t>
  </si>
  <si>
    <t>P03</t>
  </si>
  <si>
    <t>評価レベル</t>
  </si>
  <si>
    <t>欠測・0の扱い</t>
  </si>
  <si>
    <t>地域戦略／年度事業／委託業務／媒体運用</t>
  </si>
  <si>
    <t>何を評価する設計かが一意か</t>
  </si>
  <si>
    <t>判断不能条件・品質下限</t>
  </si>
  <si>
    <t>異なるレベルを1つのKPIで評価しない。</t>
  </si>
  <si>
    <t>定義Ver.</t>
  </si>
  <si>
    <t>対象期間</t>
  </si>
  <si>
    <t>比較可能性</t>
  </si>
  <si>
    <t>2026年度</t>
  </si>
  <si>
    <t>出典・保存先</t>
  </si>
  <si>
    <t>開けない場合は［ファイル］→［コピーを作成］を選択してください。</t>
  </si>
  <si>
    <t>調査対象・抽出方法</t>
  </si>
  <si>
    <t>P04</t>
  </si>
  <si>
    <t>評価期間が明確か</t>
  </si>
  <si>
    <t>比較期間は03_指標定義で個別に固定する。</t>
  </si>
  <si>
    <t>標本数／回答数</t>
  </si>
  <si>
    <t>年次基準</t>
  </si>
  <si>
    <t>回答率</t>
  </si>
  <si>
    <t>記事の8段階と、このテンプレートの対応</t>
  </si>
  <si>
    <t>年度</t>
  </si>
  <si>
    <t>設問・尺度Ver.</t>
  </si>
  <si>
    <t>調査品質メモ</t>
  </si>
  <si>
    <t>暦年と年度を途中で混在させていないか</t>
  </si>
  <si>
    <t>Step</t>
  </si>
  <si>
    <t>観光庁様式との整合が必要な場合は特に統一する。</t>
  </si>
  <si>
    <t>備考</t>
  </si>
  <si>
    <t>対象地域・対象者</t>
  </si>
  <si>
    <t>P05</t>
  </si>
  <si>
    <t>定義状態</t>
  </si>
  <si>
    <t>〇〇市内の宿泊施設を利用する国内旅行者</t>
  </si>
  <si>
    <t>M01</t>
  </si>
  <si>
    <t>記事の手順</t>
  </si>
  <si>
    <t>母集団・地域範囲が曖昧でないか</t>
  </si>
  <si>
    <t>「観光客」だけでは定義不足になりやすい。</t>
  </si>
  <si>
    <t>対応シート</t>
  </si>
  <si>
    <t>主な責任主体</t>
  </si>
  <si>
    <t>自治体／DMO／観光協会／受託者</t>
  </si>
  <si>
    <t>ここまでできれば次へ進む</t>
  </si>
  <si>
    <t>P06</t>
  </si>
  <si>
    <t>誰が結果へ働きかけられるか</t>
  </si>
  <si>
    <t>責任を負わせる主体とデータ保有者を混同しない。</t>
  </si>
  <si>
    <t>1</t>
  </si>
  <si>
    <t>影響可能</t>
  </si>
  <si>
    <t>何の意思決定に使うかを先に決める</t>
  </si>
  <si>
    <t>統制可能／影響可能／観測のみを区別できているか</t>
  </si>
  <si>
    <t>観測のみの指標を単独事業の成果責任にしない。</t>
  </si>
  <si>
    <t>P07</t>
  </si>
  <si>
    <t>01_判断と範囲</t>
  </si>
  <si>
    <t>関係主体</t>
  </si>
  <si>
    <t>宿泊事業者、交通事業者、観光事業者 等</t>
  </si>
  <si>
    <t>数値を見た後に何を決めるかが明記されている</t>
  </si>
  <si>
    <t>任意</t>
  </si>
  <si>
    <t>成果に影響する主体を把握しているか</t>
  </si>
  <si>
    <t>因果関係の代替説明を考える材料になる。</t>
  </si>
  <si>
    <t>上位計画・KGIとの関係</t>
  </si>
  <si>
    <t>2</t>
  </si>
  <si>
    <t>市観光振興計画KGI「旅行消費額」と接続</t>
  </si>
  <si>
    <t>P08</t>
  </si>
  <si>
    <t>評価範囲と責任主体を定義する</t>
  </si>
  <si>
    <t>独立したKPI体系になっていないか</t>
  </si>
  <si>
    <t>個別業務では上位KGIとの寄与関係を示す。</t>
  </si>
  <si>
    <t>地域戦略・年度事業・委託・媒体のどこを評価するか、誰が働きかけられるかを分けている</t>
  </si>
  <si>
    <t>主要な外部要因・前提</t>
  </si>
  <si>
    <t>交通供給、天候、為替、宿泊在庫、大型イベント 等</t>
  </si>
  <si>
    <t>3</t>
  </si>
  <si>
    <t>成果変動の代替説明を先に想定しているか</t>
  </si>
  <si>
    <t>未達時にすべてを施策要因へ帰属させない。</t>
  </si>
  <si>
    <t>制度適用時</t>
  </si>
  <si>
    <t>成果までの仮説を一列につなぐ</t>
  </si>
  <si>
    <t>DMO／実施主体の使命・役割</t>
  </si>
  <si>
    <t/>
  </si>
  <si>
    <t>P09</t>
  </si>
  <si>
    <t>02_成果ロジック</t>
  </si>
  <si>
    <t>観光地のビジョンを実現するために、DMO／実施主体が担う役割を明確にする</t>
  </si>
  <si>
    <t>KGIまでの経路と、主要な外部要因・代替説明を説明できる</t>
  </si>
  <si>
    <t>ビジョン達成に対する組織の使命・役割が明確か</t>
  </si>
  <si>
    <t>登録DMOでは現行ガイドライン要素②に対応。自治体・観光協会等の一般利用では必要に応じて使用する。</t>
  </si>
  <si>
    <t>4</t>
  </si>
  <si>
    <t>仮説上の主要制約・ボトルネック</t>
  </si>
  <si>
    <t>KGI・KSF・KPI・診断指標・活動量を分ける</t>
  </si>
  <si>
    <t>02_成果ロジック／03_指標定義</t>
  </si>
  <si>
    <t>P10</t>
  </si>
  <si>
    <t>例：認知不足ではなく、予約可能な商品不足・二次交通・在庫制約が主要因の可能性</t>
  </si>
  <si>
    <t>地域全体の成果と個別事業の直接成果も別々に整理されている</t>
  </si>
  <si>
    <t>施策を所与とせず、現時点で成果を制約している主要要因の仮説があるか</t>
  </si>
  <si>
    <t>一つに断定できない場合は複数記載または「未特定」とする。検証前の仮説として扱う。</t>
  </si>
  <si>
    <t>5</t>
  </si>
  <si>
    <t>指標定義を固定する</t>
  </si>
  <si>
    <t>当該施策を優先する根拠・前提条件</t>
  </si>
  <si>
    <t>03_指標定義</t>
  </si>
  <si>
    <t>P11</t>
  </si>
  <si>
    <t>算式・母集団・期間・データ源・取得方法・欠測処理・品質条件まで固定されている</t>
  </si>
  <si>
    <t>例：予約可能商品と交通供給は確保済みで、認知・比較検討段階が相対的な制約と判断</t>
  </si>
  <si>
    <t>6</t>
  </si>
  <si>
    <t>指標を選んだ後に、管理方式に応じて目標値・閾値・許容範囲等を設定する</t>
  </si>
  <si>
    <t>なぜ情報発信・広告・商品造成等の当該施策を今優先するのか説明できるか</t>
  </si>
  <si>
    <t>04_目標と判断条件</t>
  </si>
  <si>
    <t>着地整備等の前提条件が未充足なら、施策の優先順位そのものを見直す。</t>
  </si>
  <si>
    <t>基準値と、目標・閾値・許容範囲等の根拠を説明できる</t>
  </si>
  <si>
    <t>P12</t>
  </si>
  <si>
    <t>7</t>
  </si>
  <si>
    <t>ガードレールを置く</t>
  </si>
  <si>
    <t>P13</t>
  </si>
  <si>
    <t>KPI達成と引き換えに悪化させてはいけない状態と、判断不能条件がある</t>
  </si>
  <si>
    <t>8</t>
  </si>
  <si>
    <t>会議・見直し条件まで決める</t>
  </si>
  <si>
    <t>P14</t>
  </si>
  <si>
    <t>05_会議レビュー</t>
  </si>
  <si>
    <t>実績→原因→判断可能／不能→今回の決定が記録される</t>
  </si>
  <si>
    <t>P15</t>
  </si>
  <si>
    <t>絶対に避けたい設計ミス（Hard Guardrails）</t>
  </si>
  <si>
    <t>活動量を成果KPIと混同しない。投稿本数・広告配信量・イベント実施回数等は、原則として履行・活動の確認指標として扱う。</t>
  </si>
  <si>
    <t>M02</t>
  </si>
  <si>
    <t>旅行消費額等の地域全体の成果を、単独の委託・媒体へ直接帰属させない。寄与と帰属を分ける。</t>
  </si>
  <si>
    <t>欠測・取得不能・標本不足を0や未達とみなさない。データ品質が不足する場合は「判断不能」を許容する。</t>
  </si>
  <si>
    <t>定義変更後の数値を過年度とそのまま比較しない。比較可能性を「比較可能／要補正／比較不可」で管理する。</t>
  </si>
  <si>
    <t>参照資料</t>
  </si>
  <si>
    <t>株式会社Kerze</t>
  </si>
  <si>
    <t>観光施策のKGI・KPIはどう設計すべきか。来訪者数やSNS指標を意思決定につなげる方法</t>
  </si>
  <si>
    <t>Step 6–7｜目標と判断条件</t>
  </si>
  <si>
    <t>M03</t>
  </si>
  <si>
    <t>本テンプレートの手順基準。</t>
  </si>
  <si>
    <t>観光庁</t>
  </si>
  <si>
    <t>観光地域づくり法人の登録制度に関するガイドライン（令和8年7月24日一部改正）</t>
  </si>
  <si>
    <t>管理方式に応じて必要な条件だけを設定します。目標管理は目標値・根拠、閾値管理は注意／再設計水準、許容範囲管理は許容範囲、履行管理は計画値を定義します。詳細な原因診断・運用項目は必要に応じて展開します。データ品質不足時は「判断不能」とします。</t>
  </si>
  <si>
    <t>2026年8月以降の現行制度要件。更新登録の追加要件は2027年4月施行</t>
  </si>
  <si>
    <t>観光地域づくり法人（DMO）の登録制度・最新申請様式</t>
  </si>
  <si>
    <t>https://www.mlit.go.jp/kankocho/seisaku_seido/dmo/toroku.html</t>
  </si>
  <si>
    <t>基準期間</t>
  </si>
  <si>
    <t>基準値</t>
  </si>
  <si>
    <t>基準値出典</t>
  </si>
  <si>
    <t>目標期間</t>
  </si>
  <si>
    <t>目標値</t>
  </si>
  <si>
    <t>目標根拠区分</t>
  </si>
  <si>
    <t>目標根拠</t>
  </si>
  <si>
    <t>判定方向</t>
  </si>
  <si>
    <t>注意水準</t>
  </si>
  <si>
    <t>中止・再設計水準</t>
  </si>
  <si>
    <t>達成時の判断</t>
  </si>
  <si>
    <t>注意水準時の確認</t>
  </si>
  <si>
    <t>未達時に確認する原因</t>
  </si>
  <si>
    <t>申請・自己点検時は必ずここから最新版を確認</t>
  </si>
  <si>
    <t>変更候補</t>
  </si>
  <si>
    <t>ガードレール指標／条件</t>
  </si>
  <si>
    <t>許容範囲</t>
  </si>
  <si>
    <t>M04</t>
  </si>
  <si>
    <t>外部前提</t>
  </si>
  <si>
    <t>データ品質最低条件</t>
  </si>
  <si>
    <t>Step 8｜会議レビュー</t>
  </si>
  <si>
    <t>様式6-1 記入ポイント（2025年資料）</t>
  </si>
  <si>
    <t>判断主体</t>
  </si>
  <si>
    <t>https://www.mlit.go.jp/kankocho/content/001909614.pdf</t>
  </si>
  <si>
    <t>次回判定日</t>
  </si>
  <si>
    <t>条件状態</t>
  </si>
  <si>
    <t>KGI／KSF／地域成果／直接成果の設計参考。現行制度要件は最新ガイドラインを優先</t>
  </si>
  <si>
    <t>実績値を報告するだけでなく、データ品質・比較可能性・外部要因・寄与と帰属の限界を確認したうえで、判断可能事項／判断不能事項と今回の決定を記録します。</t>
  </si>
  <si>
    <t>観光地域づくり法人（DMO）によるKGI・KPI計測に係る手引書 ver1.0</t>
  </si>
  <si>
    <t>https://www.mlit.go.jp/kankocho/content/001889407.pdf</t>
  </si>
  <si>
    <t>レビュー日</t>
  </si>
  <si>
    <t>KGI・KSF・KPIの成果構造、地域成果と直接成果、経年計測等の設計参考</t>
  </si>
  <si>
    <t>版</t>
  </si>
  <si>
    <t>実績値</t>
  </si>
  <si>
    <t>v1.2</t>
  </si>
  <si>
    <t>前年差・前回差</t>
  </si>
  <si>
    <t>2026年9月</t>
  </si>
  <si>
    <t>データ品質</t>
  </si>
  <si>
    <t>© 2026 株式会社Kerze｜公式配布版</t>
  </si>
  <si>
    <t>M05</t>
  </si>
  <si>
    <t>定義比較可能性</t>
  </si>
  <si>
    <t>ガードレール状態</t>
  </si>
  <si>
    <t>主な変化</t>
  </si>
  <si>
    <t>想定していた原因</t>
  </si>
  <si>
    <t>外部要因</t>
  </si>
  <si>
    <t>追加で確認した事実</t>
  </si>
  <si>
    <t>寄与と考えられること</t>
  </si>
  <si>
    <t>帰属を断定できないこと</t>
  </si>
  <si>
    <t>判断可能事項</t>
  </si>
  <si>
    <t>判断不能事項</t>
  </si>
  <si>
    <t>今回の決定</t>
  </si>
  <si>
    <t>決定内容</t>
  </si>
  <si>
    <t>次回確認日</t>
  </si>
  <si>
    <t>検証方法</t>
  </si>
  <si>
    <t>共有先・会議体</t>
  </si>
  <si>
    <t>共有・承認の証跡</t>
  </si>
  <si>
    <t>最終チェック</t>
  </si>
  <si>
    <t>M06</t>
  </si>
  <si>
    <t>設計を完成扱いにする前に、重大な見落としがないかを確認します。点数化ではなく、問題が残る項目だけを修正するためのセルフチェックです。</t>
  </si>
  <si>
    <t>ID</t>
  </si>
  <si>
    <t>Hard Guardrail</t>
  </si>
  <si>
    <t>判定方法</t>
  </si>
  <si>
    <t>なぜ重要か</t>
  </si>
  <si>
    <t>修正アクション</t>
  </si>
  <si>
    <t>G01</t>
  </si>
  <si>
    <t>活動量を成果KPIとして扱っていない</t>
  </si>
  <si>
    <t>手動</t>
  </si>
  <si>
    <t>要確認</t>
  </si>
  <si>
    <t>投稿本数・広告配信量等の履行指標だけでは成果を示せない</t>
  </si>
  <si>
    <t>02_成果ロジックで成果KPIと活動量を別列にする</t>
  </si>
  <si>
    <t>G02</t>
  </si>
  <si>
    <t>地域全体の成果を個別事業・委託へ直接帰属させていない</t>
  </si>
  <si>
    <t>旅行消費額等は多数の主体・外部要因の影響を受ける</t>
  </si>
  <si>
    <t>地域成果KPIと直接成果KPIを分け、05で寄与と帰属の限界を記録する</t>
  </si>
  <si>
    <t>G03</t>
  </si>
  <si>
    <t>M07</t>
  </si>
  <si>
    <t>KGI→KSF→KPIまでの主要な成果経路を説明できる</t>
  </si>
  <si>
    <t>自動</t>
  </si>
  <si>
    <t>指標間の因果仮説がなければ、未達原因を診断できない</t>
  </si>
  <si>
    <t>02_成果ロジックの要確認行を解消する</t>
  </si>
  <si>
    <t>G04</t>
  </si>
  <si>
    <t>使用する指標の測定定義・品質条件が固定されている</t>
  </si>
  <si>
    <t>同名指標でも母集団・期間・取得方法が違えば比較できない</t>
  </si>
  <si>
    <t>03_指標定義の要確認行を解消する</t>
  </si>
  <si>
    <t>M08</t>
  </si>
  <si>
    <t>G05</t>
  </si>
  <si>
    <t>指標定義の変更時に比較可能性を更新している</t>
  </si>
  <si>
    <t>定義変更前後の数値を単純比較すると誤ったトレンドになる</t>
  </si>
  <si>
    <t>03の比較可能性を更新し、定義変更の理由は備考等に残す</t>
  </si>
  <si>
    <t>G06</t>
  </si>
  <si>
    <t>目標・閾値・許容範囲等に説明可能な根拠と判断条件がある</t>
  </si>
  <si>
    <t>根拠や発動条件のない数値は達成／未達の意味を弱める</t>
  </si>
  <si>
    <t>04で管理方式に応じた目標・閾値・許容範囲・判断条件を定義する</t>
  </si>
  <si>
    <t>G07</t>
  </si>
  <si>
    <t>欠測・取得不能を0として扱わない</t>
  </si>
  <si>
    <t>観測されないことと0であることは別の状態</t>
  </si>
  <si>
    <t>03の欠測・0の扱いを確認する</t>
  </si>
  <si>
    <t>G08</t>
  </si>
  <si>
    <t>データ品質不足時に「判断不能」を選べる</t>
  </si>
  <si>
    <t>標本不足・回答率低下・取得遅延等を未達へ誤分類しないため</t>
  </si>
  <si>
    <t>03で品質下限、05で判断不能事項を明示する</t>
  </si>
  <si>
    <t>M09</t>
  </si>
  <si>
    <t>G09</t>
  </si>
  <si>
    <t>KPI最適化による副作用をガードレールで確認している</t>
  </si>
  <si>
    <t>成果改善が費用・住民負荷・供給制約等を悪化させる場合がある</t>
  </si>
  <si>
    <t>02と04でガードレールを定義する</t>
  </si>
  <si>
    <t>G10</t>
  </si>
  <si>
    <t>指標と責任主体の統制・影響範囲が整合している</t>
  </si>
  <si>
    <t>働きかけられない成果を個別担当者の評価指標にすると責任設計が崩れる</t>
  </si>
  <si>
    <t>01の責任範囲と02の各成果経路を照合する</t>
  </si>
  <si>
    <t>G11</t>
  </si>
  <si>
    <t>指標を追うことで望ましくない行動・ゲーミングが生じないか確認した</t>
  </si>
  <si>
    <t>指標が目標になると代理指標の操作や本来目的の置き換えが起こり得る</t>
  </si>
  <si>
    <t>誘発され得る行動を想定し、必要なら複数指標・ガードレールを置く</t>
  </si>
  <si>
    <t>G12</t>
  </si>
  <si>
    <t>測定時期・コストが意思決定に対して実用的である</t>
  </si>
  <si>
    <t>判断時点より遅いデータや高コストな測定は実務上機能しない</t>
  </si>
  <si>
    <t>01の判断時点と03のタイムラグ・取得方法を照合する</t>
  </si>
  <si>
    <t>G13</t>
  </si>
  <si>
    <t>指標が測りたい状態・構成概念の妥当な代理になっている</t>
  </si>
  <si>
    <t>測りやすい数字が本当に知りたい成果を表しているとは限らない</t>
  </si>
  <si>
    <t>03の「何を表す指標か」と成果ロジックを照合し、代理指標なら何の代理かを明記する</t>
  </si>
  <si>
    <t>G14</t>
  </si>
  <si>
    <t>登録DMO制度に利用する場合、適用時点の最新要件・必須指標・申請様式を確認した</t>
  </si>
  <si>
    <t>M10</t>
  </si>
  <si>
    <t>登録・更新では施行時期によって要件が異なり、本テンプレートは公式様式を代替しない</t>
  </si>
  <si>
    <t>90_観光庁対応表と観光庁の最新登録制度ページを確認。制度利用でなければ「対象外」</t>
  </si>
  <si>
    <t>G15</t>
  </si>
  <si>
    <t>成果ロジックと指標定義の内容が対応している</t>
  </si>
  <si>
    <t>成果ロジックで想定した成果と、実際に測定する指標の定義がずれると、別の状態を評価することになる</t>
  </si>
  <si>
    <t>02_成果ロジックと03_指標定義を見比べ、名称だけでなく測っている対象・範囲が一致しているか確認する</t>
  </si>
  <si>
    <t>G16</t>
  </si>
  <si>
    <t>指標の性質に合った管理方法を選んでいる</t>
  </si>
  <si>
    <t>成果指標・診断指標・活動量・ガードレールでは、目標値・閾値・許容範囲等の使い方が異なる</t>
  </si>
  <si>
    <t>03の管理方式と04の判断条件を見比べ、指標の用途に合う管理方法になっているか確認する</t>
  </si>
  <si>
    <t>チェック結果</t>
  </si>
  <si>
    <t>問題あり</t>
  </si>
  <si>
    <t>M11</t>
  </si>
  <si>
    <t>問題なし</t>
  </si>
  <si>
    <t>M12</t>
  </si>
  <si>
    <t>M13</t>
  </si>
  <si>
    <t>観光庁資料との対応表</t>
  </si>
  <si>
    <t>本テンプレートは観光庁の指定様式を代替せず、KGI・KPI設計の考え方と主要項目に互換性を持たせることを目的とします。制度要件は必ず観光庁の最新公開資料を優先してください。</t>
  </si>
  <si>
    <t>公式資料</t>
  </si>
  <si>
    <t>公式項目・要件</t>
  </si>
  <si>
    <t>Kerze対応シート</t>
  </si>
  <si>
    <t>Kerze対応項目</t>
  </si>
  <si>
    <t>対応度</t>
  </si>
  <si>
    <t>M14</t>
  </si>
  <si>
    <t>実務上の扱い</t>
  </si>
  <si>
    <t>注意</t>
  </si>
  <si>
    <t>参照URL</t>
  </si>
  <si>
    <t>最新申請様式（2026年5月21日改訂）</t>
  </si>
  <si>
    <t>様式5〜8 Excel（様式6-1「観光地経営戦略」を含む）</t>
  </si>
  <si>
    <t>全体</t>
  </si>
  <si>
    <t>―</t>
  </si>
  <si>
    <t>非代替</t>
  </si>
  <si>
    <t>公式提出時は観光庁の当該Excelを使用</t>
  </si>
  <si>
    <t>本テンプレートは設計・内部レビュー用。公式様式そのものは置き換えない</t>
  </si>
  <si>
    <t>https://www.mlit.go.jp/kankocho/content/002002099.xlsx</t>
  </si>
  <si>
    <t>現行ガイドライン（2026年7月24日改正）</t>
  </si>
  <si>
    <t>① 観光地のビジョン及びKGI</t>
  </si>
  <si>
    <t>01_判断と範囲／02_成果ロジック／03_指標定義／04_目標と判断条件</t>
  </si>
  <si>
    <t>ビジョン・KGI・測定定義・基準値・目標値</t>
  </si>
  <si>
    <t>直接対応</t>
  </si>
  <si>
    <t>M15</t>
  </si>
  <si>
    <t>中長期の目指す姿と定量的な達成指標を接続</t>
  </si>
  <si>
    <t>旅行消費額は現行登録要件のKGIとして必須</t>
  </si>
  <si>
    <t>https://www.mlit.go.jp/kankocho/content/002013217.pdf</t>
  </si>
  <si>
    <t>② 観光地のビジョンに基づく観光地域づくり法人の使命</t>
  </si>
  <si>
    <t>登録DMOでは条件付き入力欄として使用</t>
  </si>
  <si>
    <t>一般の自治体・観光協会等では必要に応じて使用</t>
  </si>
  <si>
    <t>③ 各種データの活用方針及び収集方法</t>
  </si>
  <si>
    <t>判断目的・データ源・取得方法・取得主体</t>
  </si>
  <si>
    <t>データ取得の目的と方法を測定仕様として固定</t>
  </si>
  <si>
    <t>収集重複の回避や他主体との役割分担は別途協議が必要</t>
  </si>
  <si>
    <t>④ 環境分析</t>
  </si>
  <si>
    <t>01_判断と範囲／02_成果ロジック／05_会議レビュー</t>
  </si>
  <si>
    <t>現状・課題、外部要因、反証、レビュー時の外部要因</t>
  </si>
  <si>
    <t>M16</t>
  </si>
  <si>
    <t>補助対応</t>
  </si>
  <si>
    <t>KPI解釈に必要な内外要因を扱う</t>
  </si>
  <si>
    <t>本テンプレートは完全な外部・内部環境分析やSWOTを代替しない</t>
  </si>
  <si>
    <t>⑤ 観光地域マーケティング戦略</t>
  </si>
  <si>
    <t>範囲外</t>
  </si>
  <si>
    <t>STP・提供価値・コンセプト・ブランディングは別の戦略資料で設計</t>
  </si>
  <si>
    <t>本テンプレートでは、その戦略から導かれた成果経路・KPIだけを受け取る</t>
  </si>
  <si>
    <t>⑥ マーケティングミックス（4P）</t>
  </si>
  <si>
    <t>Product・Price・Place・Promotionは別の戦略／施策設計で管理</t>
  </si>
  <si>
    <t>KPI設計のために4P自体を本テンプレートへ取り込まない</t>
  </si>
  <si>
    <t>⑦ 地域における役割分担に応じた着地整備の取組に関する方針</t>
  </si>
  <si>
    <t>観光資源磨き上げ、交通、多言語・ガイド等の方針は別資料で管理</t>
  </si>
  <si>
    <t>関連する成果指標を置く場合のみ02〜05へ接続する</t>
  </si>
  <si>
    <t>⑧ CRMの方針</t>
  </si>
  <si>
    <t>M17</t>
  </si>
  <si>
    <t>顧客体験・継続的関係構築の方針は別のCRM設計で管理</t>
  </si>
  <si>
    <t>CRM成果をKPI化する場合は02〜05へ接続する</t>
  </si>
  <si>
    <t>⑨ 観光による受益を広く地域に行き渡らせる方針</t>
  </si>
  <si>
    <t>02_成果ロジック／04_目標と判断条件</t>
  </si>
  <si>
    <t>地域成果・ガードレールとの接続</t>
  </si>
  <si>
    <t>受益・地域還流に関する成果指標や副作用条件を扱う</t>
  </si>
  <si>
    <t>域内経済循環の方針そのものは別の戦略資料で設計する</t>
  </si>
  <si>
    <t>⑩ KGI達成のためのKSF及びKPI</t>
  </si>
  <si>
    <t>02_成果ロジック／03_指標定義／04_目標と判断条件</t>
  </si>
  <si>
    <t>KGI→KSF→KPI、測定定義、目標・判断条件</t>
  </si>
  <si>
    <t>本テンプレートの中核機能</t>
  </si>
  <si>
    <t>KSFは定性的成功要因、KPIはそれに対応する定量指標として分ける</t>
  </si>
  <si>
    <t>⑪ 実行計画</t>
  </si>
  <si>
    <t>具体施策・役割分担・実施スケジュールは別の実行計画で管理</t>
  </si>
  <si>
    <t>本テンプレートでは施策の成果指標と判断条件だけを接続する</t>
  </si>
  <si>
    <t>⑫ 効果検証の方法とその体制</t>
  </si>
  <si>
    <t>04_目標と判断条件／05_会議レビュー</t>
  </si>
  <si>
    <t>M18</t>
  </si>
  <si>
    <t>判断条件・検証方法・判断主体・共有先・会議体・証跡</t>
  </si>
  <si>
    <t>拡張対応</t>
  </si>
  <si>
    <t>数値目標の達成状況だけでなく検証方法と改善判断まで記録</t>
  </si>
  <si>
    <t>組織全体のガバナンス設計そのものは別途必要</t>
  </si>
  <si>
    <t>現行登録要件（2026年8月1日施行）</t>
  </si>
  <si>
    <t>KGI① 観光による地域経済への直接的な効果</t>
  </si>
  <si>
    <t>03_指標定義／04_目標と判断条件／05_会議レビュー</t>
  </si>
  <si>
    <t>旅行消費額</t>
  </si>
  <si>
    <t>制度依存</t>
  </si>
  <si>
    <t>登録DMOではKGIとして設定し継続計測</t>
  </si>
  <si>
    <t>旅行消費額は具体的KGIとして必須</t>
  </si>
  <si>
    <t>KPI① 来訪者1人当たりの旅行消費</t>
  </si>
  <si>
    <t>1人当たり旅行消費額</t>
  </si>
  <si>
    <t>対象DMOではKPIとして定義・計測</t>
  </si>
  <si>
    <t>具体的KPIとして必須</t>
  </si>
  <si>
    <t>KPI② 域内の旅行消費を促す滞在</t>
  </si>
  <si>
    <t>延べ宿泊者数</t>
  </si>
  <si>
    <t>M19</t>
  </si>
  <si>
    <t>KPI③ 質の高い観光の実現により向上する来訪者の体験価値</t>
  </si>
  <si>
    <t>来訪者満足度</t>
  </si>
  <si>
    <t>具体的KPIとして必須。調査品質欄も併用する</t>
  </si>
  <si>
    <t>KPI④ 観光振興に対する地域住民の理解と受容</t>
  </si>
  <si>
    <t>住民満足度</t>
  </si>
  <si>
    <t>具体的KPIとして必須。ただし広域連携DMO・都道府県DMOは適用除外あり</t>
  </si>
  <si>
    <t>KPI⑤ 域内の観光関連産業従事者への裨益</t>
  </si>
  <si>
    <t>観光関連産業従事者の平均給与額 等</t>
  </si>
  <si>
    <t>当該観点の状況・経年変化を把握するKPIを設定</t>
  </si>
  <si>
    <t>平均給与額は具体例。広域連携DMOは適用除外</t>
  </si>
  <si>
    <t>KPI⑥ 来訪者の季節的偏在</t>
  </si>
  <si>
    <t>月別来訪者数の平準化率 等</t>
  </si>
  <si>
    <t>平準化率は具体例。広域連携DMOは適用除外</t>
  </si>
  <si>
    <t>M20</t>
  </si>
  <si>
    <t>KPI⑦ DMOの持続的な組織運営に係る人材基盤</t>
  </si>
  <si>
    <t>職員満足度 等</t>
  </si>
  <si>
    <t>職員満足度は具体例。調査指標なら調査品質欄も使用</t>
  </si>
  <si>
    <t>KPI⑧ DMOの持続的な組織運営に係る財政基盤</t>
  </si>
  <si>
    <t>安定財源確保率 等</t>
  </si>
  <si>
    <t>安定財源確保率は具体例</t>
  </si>
  <si>
    <t>更新登録要件（2027年4月1日施行）</t>
  </si>
  <si>
    <t>観光地経営戦略に基づく取組の成果の分析・評価と見直し事項の整理</t>
  </si>
  <si>
    <t>05_会議レビュー／06_最終チェック</t>
  </si>
  <si>
    <t>寄与・帰属限界・判断可能／不能・決定・変更履歴</t>
  </si>
  <si>
    <t>過年度の成果分析を次の戦略・計画へ接続</t>
  </si>
  <si>
    <t>公式の更新登録様式そのものは代替しない</t>
  </si>
  <si>
    <t>KGI② 観光による地域経済への間接的・誘発的な波及効果（産業別）</t>
  </si>
  <si>
    <t>経済波及効果</t>
  </si>
  <si>
    <t>算定結果の定義・目標・実績・比較可能性を管理</t>
  </si>
  <si>
    <t>更新登録申請前年度までの直近3年間に1回計測すれば足りる。本テンプレート自体は算定しない</t>
  </si>
  <si>
    <t>KPI⑨ DMO自らの活動（マネジメント）による成果</t>
  </si>
  <si>
    <t>実行計画に基づくKPI（自由設定）</t>
  </si>
  <si>
    <t>マネジメント活動の直接成果を自由設定</t>
  </si>
  <si>
    <t>活動量そのものではなく成果を置き、地域成果への寄与経路を明示する</t>
  </si>
  <si>
    <t>KPI⑩ DMO自らの活動（マーケティング）による成果</t>
  </si>
  <si>
    <t>マーケティング活動の直接成果を自由設定</t>
  </si>
  <si>
    <t>SNSリーチ等を自動的に成果KPIとせず、地域成果への経路を確認する</t>
  </si>
  <si>
    <t>現行制度／自己点検</t>
  </si>
  <si>
    <t>毎年度のKPI達成状況・計画進捗の分析評価と関係者共有</t>
  </si>
  <si>
    <t>実績・評価・決定・共有先・共有証跡</t>
  </si>
  <si>
    <t>少なくとも年1回の自己点検・関係者共有の証跡整理に使用可能</t>
  </si>
  <si>
    <t>公式の登録要件充足確認書・事業報告書は代替しない</t>
  </si>
  <si>
    <t>設計参考（2025年資料）</t>
  </si>
  <si>
    <t>様式6-1 記入ポイント：KGI・KSF・地域成果・DMO活動による直接成果</t>
  </si>
  <si>
    <t>成果経路の設計参考</t>
  </si>
  <si>
    <t>成果階層と直接成果の考え方を補助線として使用</t>
  </si>
  <si>
    <t>現行制度要件の判断には2026年ガイドラインを優先</t>
  </si>
  <si>
    <t>設計参考</t>
  </si>
  <si>
    <t>KGI・KPI計測に係る手引書 ver1.0</t>
  </si>
  <si>
    <t>02_成果ロジック／03_指標定義／05_会議レビュー</t>
  </si>
  <si>
    <t>成果構造・測定定義・経年計測</t>
  </si>
  <si>
    <t>測定・運用設計の実務参考</t>
  </si>
  <si>
    <t>制度要件は必ず最新ガイドライン・申請様式を優先</t>
  </si>
  <si>
    <t>記入例｜閑散期の宿泊需要を増やす情報発信事業</t>
  </si>
  <si>
    <t>架空の例です。実際のKPI・目標値・閾値・許容範囲は、地域の目的・データ取得可否・責任範囲・過去推移等の根拠に応じて設計してください。管理方式によって必要な判断条件が異なります。</t>
  </si>
  <si>
    <t>判断と範囲</t>
  </si>
  <si>
    <t>目指す姿</t>
  </si>
  <si>
    <t>閑散期にも滞在・消費が生まれ、住民・事業者負荷を高めず年間需要が平準化している</t>
  </si>
  <si>
    <t>繁忙期への需要集中が大きく、11〜2月の宿泊が弱い</t>
  </si>
  <si>
    <t>次年度に情報発信事業を継続・変更・拡大・縮小・終了するか</t>
  </si>
  <si>
    <t>年度事業</t>
  </si>
  <si>
    <t>宿泊在庫、価格、交通供給、天候、大型イベント</t>
  </si>
  <si>
    <t>宿泊商品・在庫・交通供給は一定程度確保されており、認知・比較検討段階が主要制約という仮説</t>
  </si>
  <si>
    <t>予約可能商品と最低限の交通・在庫が確保されていることを確認した上で情報発信を優先。未充足なら着地整備を先行</t>
  </si>
  <si>
    <t>KGI</t>
  </si>
  <si>
    <t>KSF</t>
  </si>
  <si>
    <t>地域成果KPI</t>
  </si>
  <si>
    <t>直接成果KPI</t>
  </si>
  <si>
    <t>閑散期に宿泊需要を獲得できる状態</t>
  </si>
  <si>
    <t>11〜2月の延べ宿泊者数</t>
  </si>
  <si>
    <t>特集ページから予約導線への遷移数</t>
  </si>
  <si>
    <t>広告到達数、LP到達数、予約導線CTR</t>
  </si>
  <si>
    <t>広告配信量、投稿本数</t>
  </si>
  <si>
    <t>広告CPC上限、宿泊在庫逼迫</t>
  </si>
  <si>
    <t>適切な対象へ情報が届き、特集を閲覧し、予約導線へ進むことで閑散期宿泊へ寄与する</t>
  </si>
  <si>
    <t>価格上昇、在庫不足、交通減便、競合イベント等でも宿泊数は変動する</t>
  </si>
  <si>
    <t>定義例</t>
  </si>
  <si>
    <t>品質条件</t>
  </si>
  <si>
    <t>対象地域内の宿泊施設における11〜2月の延べ宿泊者数。年度／暦年の基準を固定する。</t>
  </si>
  <si>
    <t>地域全体で閑散期宿泊が改善しているか</t>
  </si>
  <si>
    <t>宿泊統計・地域集計</t>
  </si>
  <si>
    <t>対象施設・集計方法が前年と同一、または補正可能</t>
  </si>
  <si>
    <t>個別情報発信事業だけへ帰属させない</t>
  </si>
  <si>
    <t>目標管理</t>
  </si>
  <si>
    <t>行政統計・公的統計</t>
  </si>
  <si>
    <t>予約導線遷移数</t>
  </si>
  <si>
    <t>特集ページから指定予約ページへの外部リンククリック数</t>
  </si>
  <si>
    <t>特集閲覧後に予約検討へ進んだ規模を把握する</t>
  </si>
  <si>
    <t>Web解析</t>
  </si>
  <si>
    <t>イベント定義・対象リンク・計測期間を固定</t>
  </si>
  <si>
    <t>遷移は予約完了を意味しない</t>
  </si>
  <si>
    <t>デジタルログ</t>
  </si>
  <si>
    <t>LP到達数</t>
  </si>
  <si>
    <t>対象キャンペーン期間中の特集LP閲覧ユーザー数</t>
  </si>
  <si>
    <t>未達原因が配信不足かページ以降かを切り分ける</t>
  </si>
  <si>
    <t>計測タグ・同意設定・定義変更を確認</t>
  </si>
  <si>
    <t>最終成果ではなく診断指標</t>
  </si>
  <si>
    <t>閾値管理</t>
  </si>
  <si>
    <t>広告到達数</t>
  </si>
  <si>
    <t>対象広告が1回以上表示された推定ユニークアカウント数</t>
  </si>
  <si>
    <t>入口の到達不足を診断する</t>
  </si>
  <si>
    <t>広告管理画面</t>
  </si>
  <si>
    <t>媒体定義・配信期間を固定</t>
  </si>
  <si>
    <t>成果KPIに置き換えない</t>
  </si>
  <si>
    <t>広告配信量</t>
  </si>
  <si>
    <t>対象期間の広告配信量。媒体定義・配信期間を固定する。</t>
  </si>
  <si>
    <t>計画どおりの露出量を確保したか</t>
  </si>
  <si>
    <t>成果ではなく履行確認</t>
  </si>
  <si>
    <t>履行管理</t>
  </si>
  <si>
    <t>広告CPC</t>
  </si>
  <si>
    <t>広告費÷リンククリック数。対象キャンペーン・課金範囲を固定する。</t>
  </si>
  <si>
    <t>獲得効率が許容範囲を超えて悪化していないか</t>
  </si>
  <si>
    <t>課金定義・対象クリックを固定</t>
  </si>
  <si>
    <t>ガードレールとして上限管理</t>
  </si>
  <si>
    <t>許容範囲管理</t>
  </si>
  <si>
    <t>観測</t>
  </si>
  <si>
    <t>確認すること</t>
  </si>
  <si>
    <t>判断例</t>
  </si>
  <si>
    <t>避ける判断</t>
  </si>
  <si>
    <t>理由</t>
  </si>
  <si>
    <t>到達不足</t>
  </si>
  <si>
    <t>広告到達・LP到達とも低い</t>
  </si>
  <si>
    <t>ターゲット、配信量、媒体、広告設定</t>
  </si>
  <si>
    <t>配信設計を変更する</t>
  </si>
  <si>
    <t>LPを全面改修する</t>
  </si>
  <si>
    <t>まだLP評価に十分な流入がない</t>
  </si>
  <si>
    <t>到達十分・遷移不足</t>
  </si>
  <si>
    <t>LP到達は増加、予約導線遷移率は低い</t>
  </si>
  <si>
    <t>訴求、CTA、商品情報、価格、交通情報</t>
  </si>
  <si>
    <t>ページ・商品訴求を変更する</t>
  </si>
  <si>
    <t>広告費だけを増額する</t>
  </si>
  <si>
    <t>ボトルネックが配信より後段にある可能性</t>
  </si>
  <si>
    <t>直接成果改善・地域成果横ばい</t>
  </si>
  <si>
    <t>予約導線遷移は増加、地域宿泊は横ばい</t>
  </si>
  <si>
    <t>在庫、価格、予約完了、交通、他チャネル</t>
  </si>
  <si>
    <t>追加事実を確認し、寄与範囲を限定して評価する</t>
  </si>
  <si>
    <t>情報発信が無効と即断する</t>
  </si>
  <si>
    <t>地域成果は複数要因で決まる</t>
  </si>
  <si>
    <t>データ品質不足</t>
  </si>
  <si>
    <t>計測定義変更・欠測・対象施設大幅変更</t>
  </si>
  <si>
    <t>比較可能性と補正可否</t>
  </si>
  <si>
    <t>判断不能または要補正とする</t>
  </si>
  <si>
    <t>前年割れ／達成と断定する</t>
  </si>
  <si>
    <t>観測条件が同一でない</t>
  </si>
  <si>
    <t>管理方式別の目標・判断条件例</t>
  </si>
  <si>
    <t>基準・参照</t>
  </si>
  <si>
    <t>設定する条件</t>
  </si>
  <si>
    <t>発動時の判断</t>
  </si>
  <si>
    <t>前年または比較可能な基準期間</t>
  </si>
  <si>
    <t>改善幅を過去推移・政策目標等の根拠から設定</t>
  </si>
  <si>
    <t>未達時は在庫・価格・交通・他チャネル等を確認し、単独施策へ即時帰属しない</t>
  </si>
  <si>
    <t>対象施設・集計方法が比較可能</t>
  </si>
  <si>
    <t>同一定義での直近期間</t>
  </si>
  <si>
    <t>予約導線遷移数の目標を媒体費・流入計画等の根拠から設定</t>
  </si>
  <si>
    <t>未達ならLP到達→CTA→商品条件の順で診断する</t>
  </si>
  <si>
    <t>イベント定義・対象リンク・計測期間が固定</t>
  </si>
  <si>
    <t>評価に必要な観測量</t>
  </si>
  <si>
    <t>LP到達が評価に必要な下限未満なら後段評価を保留</t>
  </si>
  <si>
    <t>まず配信・流入設計を見直す</t>
  </si>
  <si>
    <t>計測タグ・同意設定に重大な不具合がない</t>
  </si>
  <si>
    <t>事前の配信計画</t>
  </si>
  <si>
    <t>広告到達が計画下限を下回る場合</t>
  </si>
  <si>
    <t>ターゲット・配信量・媒体設定を確認する</t>
  </si>
  <si>
    <t>媒体定義・配信期間が固定</t>
  </si>
  <si>
    <t>予定した配信量・期間を履行する</t>
  </si>
  <si>
    <t>未履行なら成果評価より先に運用実施状況を是正する</t>
  </si>
  <si>
    <t>管理画面データを取得できる</t>
  </si>
  <si>
    <t>過去実績・採算条件</t>
  </si>
  <si>
    <t>CPCが事前設定した許容上限を超えない</t>
  </si>
  <si>
    <t>超過時は入札・クリエイティブ・ターゲティング等を再設計する</t>
  </si>
  <si>
    <t>課金定義・対象クリックが同一</t>
  </si>
</sst>
</file>

<file path=xl/styles.xml><?xml version="1.0" encoding="utf-8"?>
<styleSheet xmlns="http://schemas.openxmlformats.org/spreadsheetml/2006/main" xmlns:x14ac="http://schemas.microsoft.com/office/spreadsheetml/2009/9/ac" xmlns:mc="http://schemas.openxmlformats.org/markup-compatibility/2006">
  <fonts count="32">
    <font>
      <sz val="11.0"/>
      <color rgb="FF000000"/>
      <name val="Carlito"/>
      <scheme val="minor"/>
    </font>
    <font>
      <b/>
      <sz val="18.0"/>
      <color rgb="FFFFFFFF"/>
      <name val="Noto Sans JP"/>
    </font>
    <font>
      <b/>
      <sz val="20.0"/>
      <color rgb="FFFFFFFF"/>
      <name val="Noto Sans JP"/>
    </font>
    <font>
      <sz val="11.0"/>
      <color rgb="FF23303C"/>
      <name val="Noto Sans JP"/>
    </font>
    <font>
      <sz val="10.0"/>
      <color rgb="FF23303C"/>
      <name val="Noto Sans JP"/>
    </font>
    <font>
      <b/>
      <color rgb="FFFFFFFF"/>
      <name val="Noto Sans JP"/>
    </font>
    <font>
      <b/>
      <u/>
      <sz val="9.0"/>
      <color rgb="FF0E756E"/>
      <name val="Noto Sans JP"/>
    </font>
    <font>
      <sz val="10.0"/>
      <color theme="1"/>
      <name val="Noto Sans JP"/>
    </font>
    <font>
      <color theme="1"/>
      <name val="Carlito"/>
      <scheme val="minor"/>
    </font>
    <font>
      <b/>
      <color rgb="FF17324D"/>
      <name val="Noto Sans JP"/>
    </font>
    <font>
      <b/>
      <sz val="10.0"/>
      <color rgb="FF23303C"/>
      <name val="Noto Sans JP"/>
    </font>
    <font>
      <color rgb="FF667783"/>
      <name val="Noto Sans JP"/>
    </font>
    <font>
      <b/>
      <sz val="10.0"/>
      <color theme="1"/>
      <name val="Noto Sans JP"/>
    </font>
    <font>
      <b/>
      <color rgb="FF536A79"/>
      <name val="Noto Sans JP"/>
    </font>
    <font/>
    <font>
      <b/>
      <u/>
      <sz val="11.0"/>
      <color rgb="FFFFFFFF"/>
      <name val="Noto Sans JP"/>
    </font>
    <font>
      <b/>
      <sz val="12.0"/>
      <color rgb="FFFFFFFF"/>
      <name val="Noto Sans JP"/>
    </font>
    <font>
      <u/>
      <sz val="10.0"/>
      <color rgb="FF0E756E"/>
      <name val="Noto Sans JP"/>
    </font>
    <font>
      <u/>
      <sz val="10.0"/>
      <color rgb="FF0E756E"/>
      <name val="Noto Sans JP"/>
    </font>
    <font>
      <b/>
      <color rgb="FFFFFFFF"/>
      <name val="Carlito"/>
      <scheme val="minor"/>
    </font>
    <font>
      <sz val="9.0"/>
      <color rgb="FF667783"/>
      <name val="Noto Sans JP"/>
    </font>
    <font>
      <b/>
      <color rgb="FF8C1E1E"/>
      <name val="Noto Sans JP"/>
    </font>
    <font>
      <b/>
      <color rgb="FF8C5900"/>
      <name val="Noto Sans JP"/>
    </font>
    <font>
      <b/>
      <color rgb="FF1E6638"/>
      <name val="Noto Sans JP"/>
    </font>
    <font>
      <b/>
      <sz val="10.0"/>
      <color rgb="FFFFFFFF"/>
      <name val="Noto Sans JP"/>
    </font>
    <font>
      <sz val="9.0"/>
      <color theme="1"/>
      <name val="Noto Sans JP"/>
    </font>
    <font>
      <b/>
      <sz val="9.0"/>
      <color theme="1"/>
      <name val="Noto Sans JP"/>
    </font>
    <font>
      <u/>
      <sz val="9.0"/>
      <color rgb="FF0E756E"/>
      <name val="Noto Sans JP"/>
    </font>
    <font>
      <u/>
      <sz val="9.0"/>
      <color rgb="FF0E756E"/>
      <name val="Noto Sans JP"/>
    </font>
    <font>
      <u/>
      <sz val="9.0"/>
      <color rgb="FF0E756E"/>
      <name val="Noto Sans JP"/>
    </font>
    <font>
      <b/>
      <sz val="11.0"/>
      <color rgb="FFFFFFFF"/>
      <name val="Noto Sans JP"/>
    </font>
    <font>
      <u/>
      <sz val="9.0"/>
      <color rgb="FF0E756E"/>
      <name val="Noto Sans JP"/>
    </font>
  </fonts>
  <fills count="24">
    <fill>
      <patternFill patternType="none"/>
    </fill>
    <fill>
      <patternFill patternType="lightGray"/>
    </fill>
    <fill>
      <patternFill patternType="solid">
        <fgColor rgb="FF17324D"/>
        <bgColor rgb="FF17324D"/>
      </patternFill>
    </fill>
    <fill>
      <patternFill patternType="solid">
        <fgColor rgb="FFE9F0F5"/>
        <bgColor rgb="FFE9F0F5"/>
      </patternFill>
    </fill>
    <fill>
      <patternFill patternType="solid">
        <fgColor rgb="FF536A79"/>
        <bgColor rgb="FF536A79"/>
      </patternFill>
    </fill>
    <fill>
      <patternFill patternType="solid">
        <fgColor rgb="FF0E756E"/>
        <bgColor rgb="FF0E756E"/>
      </patternFill>
    </fill>
    <fill>
      <patternFill patternType="solid">
        <fgColor rgb="FF315B6D"/>
        <bgColor rgb="FF315B6D"/>
      </patternFill>
    </fill>
    <fill>
      <patternFill patternType="solid">
        <fgColor rgb="FFFFF7E6"/>
        <bgColor rgb="FFFFF7E6"/>
      </patternFill>
    </fill>
    <fill>
      <patternFill patternType="solid">
        <fgColor rgb="FFF6F9FA"/>
        <bgColor rgb="FFF6F9FA"/>
      </patternFill>
    </fill>
    <fill>
      <patternFill patternType="solid">
        <fgColor rgb="FFF1F4F6"/>
        <bgColor rgb="FFF1F4F6"/>
      </patternFill>
    </fill>
    <fill>
      <patternFill patternType="solid">
        <fgColor rgb="FFFAFAFB"/>
        <bgColor rgb="FFFAFAFB"/>
      </patternFill>
    </fill>
    <fill>
      <patternFill patternType="solid">
        <fgColor rgb="FFFFF4CC"/>
        <bgColor rgb="FFFFF4CC"/>
      </patternFill>
    </fill>
    <fill>
      <patternFill patternType="solid">
        <fgColor rgb="FF3F6274"/>
        <bgColor rgb="FF3F6274"/>
      </patternFill>
    </fill>
    <fill>
      <patternFill patternType="solid">
        <fgColor rgb="FF607D8B"/>
        <bgColor rgb="FF607D8B"/>
      </patternFill>
    </fill>
    <fill>
      <patternFill patternType="solid">
        <fgColor rgb="FF1B3A56"/>
        <bgColor rgb="FF1B3A56"/>
      </patternFill>
    </fill>
    <fill>
      <patternFill patternType="solid">
        <fgColor rgb="FF5D7C8A"/>
        <bgColor rgb="FF5D7C8A"/>
      </patternFill>
    </fill>
    <fill>
      <patternFill patternType="solid">
        <fgColor rgb="FF376979"/>
        <bgColor rgb="FF376979"/>
      </patternFill>
    </fill>
    <fill>
      <patternFill patternType="solid">
        <fgColor rgb="FFFDECEC"/>
        <bgColor rgb="FFFDECEC"/>
      </patternFill>
    </fill>
    <fill>
      <patternFill patternType="solid">
        <fgColor rgb="FFE7F5EC"/>
        <bgColor rgb="FFE7F5EC"/>
      </patternFill>
    </fill>
    <fill>
      <patternFill patternType="solid">
        <fgColor rgb="FFF8FAFC"/>
        <bgColor rgb="FFF8FAFC"/>
      </patternFill>
    </fill>
    <fill>
      <patternFill patternType="solid">
        <fgColor rgb="FFFFF2D5"/>
        <bgColor rgb="FFFFF2D5"/>
      </patternFill>
    </fill>
    <fill>
      <patternFill patternType="solid">
        <fgColor rgb="FF156082"/>
        <bgColor rgb="FF156082"/>
      </patternFill>
    </fill>
    <fill>
      <patternFill patternType="solid">
        <fgColor rgb="FFFFFAED"/>
        <bgColor rgb="FFFFFAED"/>
      </patternFill>
    </fill>
    <fill>
      <patternFill patternType="solid">
        <fgColor rgb="FFF6FAF9"/>
        <bgColor rgb="FFF6FAF9"/>
      </patternFill>
    </fill>
  </fills>
  <borders count="27">
    <border/>
    <border>
      <left style="thin">
        <color rgb="FFADBAC4"/>
      </left>
      <right style="thin">
        <color rgb="FFE0E5EA"/>
      </right>
      <top style="thin">
        <color rgb="FFADBAC4"/>
      </top>
      <bottom style="thin">
        <color rgb="FFE0E5EA"/>
      </bottom>
    </border>
    <border>
      <left style="thin">
        <color rgb="FFE0E5EA"/>
      </left>
      <right style="thin">
        <color rgb="FFE0E5EA"/>
      </right>
      <top style="thin">
        <color rgb="FFADBAC4"/>
      </top>
      <bottom style="thin">
        <color rgb="FFE0E5EA"/>
      </bottom>
    </border>
    <border>
      <left style="thin">
        <color rgb="FFE0E5EA"/>
      </left>
      <right style="thin">
        <color rgb="FFADBAC4"/>
      </right>
      <top style="thin">
        <color rgb="FFADBAC4"/>
      </top>
      <bottom style="thin">
        <color rgb="FFE0E5EA"/>
      </bottom>
    </border>
    <border>
      <left style="thin">
        <color rgb="FFADBAC4"/>
      </left>
      <right style="thin">
        <color rgb="FFE0E5EA"/>
      </right>
      <top style="thin">
        <color rgb="FFE0E5EA"/>
      </top>
      <bottom style="thin">
        <color rgb="FFE0E5EA"/>
      </bottom>
    </border>
    <border>
      <left style="thin">
        <color rgb="FFC6CED6"/>
      </left>
      <right style="thin">
        <color rgb="FFE0E5EA"/>
      </right>
      <top style="thin">
        <color rgb="FFC6CED6"/>
      </top>
      <bottom style="thin">
        <color rgb="FFE0E5EA"/>
      </bottom>
    </border>
    <border>
      <left style="thin">
        <color rgb="FFE0E5EA"/>
      </left>
      <right style="thin">
        <color rgb="FFE0E5EA"/>
      </right>
      <top style="thin">
        <color rgb="FFE0E5EA"/>
      </top>
      <bottom style="thin">
        <color rgb="FFE0E5EA"/>
      </bottom>
    </border>
    <border>
      <left style="thin">
        <color rgb="FFE0E5EA"/>
      </left>
      <top style="thin">
        <color rgb="FFC6CED6"/>
      </top>
      <bottom style="thin">
        <color rgb="FFE0E5EA"/>
      </bottom>
    </border>
    <border>
      <top style="thin">
        <color rgb="FFC6CED6"/>
      </top>
      <bottom style="thin">
        <color rgb="FFE0E5EA"/>
      </bottom>
    </border>
    <border>
      <right style="thin">
        <color rgb="FFE0E5EA"/>
      </right>
      <top style="thin">
        <color rgb="FFC6CED6"/>
      </top>
      <bottom style="thin">
        <color rgb="FFE0E5EA"/>
      </bottom>
    </border>
    <border>
      <left style="thin">
        <color rgb="FFC6CED6"/>
      </left>
      <right style="thin">
        <color rgb="FFE0E5EA"/>
      </right>
      <top style="thin">
        <color rgb="FFE0E5EA"/>
      </top>
      <bottom style="thin">
        <color rgb="FFE0E5EA"/>
      </bottom>
    </border>
    <border>
      <left style="thin">
        <color rgb="FFE0E5EA"/>
      </left>
      <top style="thin">
        <color rgb="FFE0E5EA"/>
      </top>
      <bottom style="thin">
        <color rgb="FFE0E5EA"/>
      </bottom>
    </border>
    <border>
      <top style="thin">
        <color rgb="FFE0E5EA"/>
      </top>
      <bottom style="thin">
        <color rgb="FFE0E5EA"/>
      </bottom>
    </border>
    <border>
      <left style="thin">
        <color rgb="FFE0E5EA"/>
      </left>
      <right style="thin">
        <color rgb="FFADBAC4"/>
      </right>
      <top style="thin">
        <color rgb="FFE0E5EA"/>
      </top>
      <bottom style="thin">
        <color rgb="FFE0E5EA"/>
      </bottom>
    </border>
    <border>
      <right style="thin">
        <color rgb="FFE0E5EA"/>
      </right>
      <top style="thin">
        <color rgb="FFE0E5EA"/>
      </top>
      <bottom style="thin">
        <color rgb="FFE0E5EA"/>
      </bottom>
    </border>
    <border>
      <left style="thin">
        <color rgb="FFC6CED6"/>
      </left>
      <right style="thin">
        <color rgb="FFE0E5EA"/>
      </right>
      <top style="thin">
        <color rgb="FFE0E5EA"/>
      </top>
      <bottom style="thin">
        <color rgb="FFC6CED6"/>
      </bottom>
    </border>
    <border>
      <left style="thin">
        <color rgb="FFE0E5EA"/>
      </left>
      <right style="thin">
        <color rgb="FFE0E5EA"/>
      </right>
      <top style="thin">
        <color rgb="FFE0E5EA"/>
      </top>
      <bottom style="thin">
        <color rgb="FFC6CED6"/>
      </bottom>
    </border>
    <border>
      <left style="thin">
        <color rgb="FFE0E5EA"/>
      </left>
      <right style="thin">
        <color rgb="FFC6CED6"/>
      </right>
      <top style="thin">
        <color rgb="FFE0E5EA"/>
      </top>
      <bottom style="thin">
        <color rgb="FFC6CED6"/>
      </bottom>
    </border>
    <border>
      <left style="thin">
        <color rgb="FFE0E5EA"/>
      </left>
      <right style="thin">
        <color rgb="FFE0E5EA"/>
      </right>
      <top style="thin">
        <color rgb="FFC6CED6"/>
      </top>
      <bottom style="thin">
        <color rgb="FFE0E5EA"/>
      </bottom>
    </border>
    <border>
      <left style="thin">
        <color rgb="FFE0E5EA"/>
      </left>
      <right style="thin">
        <color rgb="FFC6CED6"/>
      </right>
      <top style="thin">
        <color rgb="FFC6CED6"/>
      </top>
      <bottom style="thin">
        <color rgb="FFE0E5EA"/>
      </bottom>
    </border>
    <border>
      <left style="thin">
        <color rgb="FFE0E5EA"/>
      </left>
      <right style="thin">
        <color rgb="FFC6CED6"/>
      </right>
      <top style="thin">
        <color rgb="FFE0E5EA"/>
      </top>
      <bottom style="thin">
        <color rgb="FFE0E5EA"/>
      </bottom>
    </border>
    <border>
      <left style="thin">
        <color rgb="FFADBAC4"/>
      </left>
      <right style="thin">
        <color rgb="FFE0E5EA"/>
      </right>
      <top style="thin">
        <color rgb="FFE0E5EA"/>
      </top>
      <bottom style="thin">
        <color rgb="FFADBAC4"/>
      </bottom>
    </border>
    <border>
      <left style="thin">
        <color rgb="FFE0E5EA"/>
      </left>
      <right style="thin">
        <color rgb="FFE0E5EA"/>
      </right>
      <top style="thin">
        <color rgb="FFE0E5EA"/>
      </top>
      <bottom style="thin">
        <color rgb="FFADBAC4"/>
      </bottom>
    </border>
    <border>
      <left style="thin">
        <color rgb="FFE0E5EA"/>
      </left>
      <right style="thin">
        <color rgb="FFADBAC4"/>
      </right>
      <top style="thin">
        <color rgb="FFE0E5EA"/>
      </top>
      <bottom style="thin">
        <color rgb="FFADBAC4"/>
      </bottom>
    </border>
    <border>
      <left style="thin">
        <color rgb="FFE0E5EA"/>
      </left>
      <top style="thin">
        <color rgb="FFE0E5EA"/>
      </top>
      <bottom style="thin">
        <color rgb="FFC6CED6"/>
      </bottom>
    </border>
    <border>
      <top style="thin">
        <color rgb="FFE0E5EA"/>
      </top>
      <bottom style="thin">
        <color rgb="FFC6CED6"/>
      </bottom>
    </border>
    <border>
      <right style="thin">
        <color rgb="FFE0E5EA"/>
      </right>
      <top style="thin">
        <color rgb="FFE0E5EA"/>
      </top>
      <bottom style="thin">
        <color rgb="FFC6CED6"/>
      </bottom>
    </border>
  </borders>
  <cellStyleXfs count="1">
    <xf borderId="0" fillId="0" fontId="0" numFmtId="0" applyAlignment="1" applyFont="1"/>
  </cellStyleXfs>
  <cellXfs count="172">
    <xf borderId="0" fillId="0" fontId="0" numFmtId="0" xfId="0" applyAlignment="1" applyFont="1">
      <alignment readingOrder="0" shrinkToFit="0" vertical="bottom" wrapText="0"/>
    </xf>
    <xf borderId="0" fillId="2" fontId="1" numFmtId="0" xfId="0" applyAlignment="1" applyFill="1" applyFont="1">
      <alignment horizontal="left" readingOrder="0" shrinkToFit="0" vertical="center" wrapText="0"/>
    </xf>
    <xf borderId="0" fillId="2" fontId="2" numFmtId="0" xfId="0" applyAlignment="1" applyFill="1" applyFont="1">
      <alignment horizontal="left" readingOrder="0" shrinkToFit="0" vertical="center" wrapText="1"/>
    </xf>
    <xf borderId="0" fillId="2" fontId="1" numFmtId="0" xfId="0" applyAlignment="1" applyFill="1" applyFont="1">
      <alignment horizontal="left" readingOrder="0" shrinkToFit="0" vertical="center" wrapText="1"/>
    </xf>
    <xf borderId="0" fillId="3" fontId="3" numFmtId="0" xfId="0" applyAlignment="1" applyFill="1" applyFont="1">
      <alignment readingOrder="0" shrinkToFit="0" vertical="center" wrapText="1"/>
    </xf>
    <xf borderId="0" fillId="3" fontId="4" numFmtId="0" xfId="0" applyAlignment="1" applyFill="1" applyFont="1">
      <alignment horizontal="left" readingOrder="0" shrinkToFit="0" vertical="center" wrapText="0"/>
    </xf>
    <xf borderId="0" fillId="3" fontId="4" numFmtId="0" xfId="0" applyAlignment="1" applyFill="1" applyFont="1">
      <alignment readingOrder="0" shrinkToFit="0" vertical="center" wrapText="1"/>
    </xf>
    <xf borderId="1" fillId="4" fontId="5" numFmtId="0" xfId="0" applyAlignment="1" applyBorder="1" applyFill="1" applyFont="1">
      <alignment horizontal="center" readingOrder="0" shrinkToFit="0" vertical="top" wrapText="1"/>
    </xf>
    <xf borderId="2" fillId="5" fontId="5" numFmtId="0" xfId="0" applyAlignment="1" applyBorder="1" applyFill="1" applyFont="1">
      <alignment horizontal="center" readingOrder="0" shrinkToFit="0" vertical="top" wrapText="1"/>
    </xf>
    <xf borderId="0" fillId="0" fontId="6" numFmtId="0" xfId="0" applyAlignment="1" applyFont="1">
      <alignment shrinkToFit="0" vertical="center" wrapText="1"/>
    </xf>
    <xf borderId="1" fillId="2" fontId="5" numFmtId="0" xfId="0" applyAlignment="1" applyBorder="1" applyFill="1" applyFont="1">
      <alignment horizontal="center" readingOrder="0" shrinkToFit="0" vertical="center" wrapText="1"/>
    </xf>
    <xf borderId="0" fillId="0" fontId="7" numFmtId="0" xfId="0" applyAlignment="1" applyFont="1">
      <alignment shrinkToFit="0" vertical="center" wrapText="1"/>
    </xf>
    <xf borderId="2" fillId="2" fontId="5" numFmtId="0" xfId="0" applyAlignment="1" applyBorder="1" applyFill="1" applyFont="1">
      <alignment horizontal="center" readingOrder="0" shrinkToFit="0" vertical="center" wrapText="1"/>
    </xf>
    <xf borderId="2" fillId="6" fontId="5" numFmtId="0" xfId="0" applyAlignment="1" applyBorder="1" applyFill="1" applyFont="1">
      <alignment horizontal="center" readingOrder="0" shrinkToFit="0" vertical="top" wrapText="1"/>
    </xf>
    <xf borderId="0" fillId="0" fontId="8" numFmtId="0" xfId="0" applyAlignment="1" applyFont="1">
      <alignment shrinkToFit="0" vertical="center" wrapText="1"/>
    </xf>
    <xf borderId="3" fillId="2" fontId="5" numFmtId="0" xfId="0" applyAlignment="1" applyBorder="1" applyFill="1" applyFont="1">
      <alignment horizontal="center" readingOrder="0" shrinkToFit="0" vertical="center" wrapText="1"/>
    </xf>
    <xf borderId="2" fillId="4" fontId="5" numFmtId="0" xfId="0" applyAlignment="1" applyBorder="1" applyFill="1" applyFont="1">
      <alignment horizontal="center" readingOrder="0" shrinkToFit="0" vertical="top" wrapText="1"/>
    </xf>
    <xf borderId="4" fillId="3" fontId="9" numFmtId="0" xfId="0" applyAlignment="1" applyBorder="1" applyFill="1" applyFont="1">
      <alignment horizontal="center" readingOrder="0" shrinkToFit="0" vertical="top" wrapText="1"/>
    </xf>
    <xf borderId="5" fillId="3" fontId="9" numFmtId="0" xfId="0" applyAlignment="1" applyBorder="1" applyFill="1" applyFont="1">
      <alignment readingOrder="0" shrinkToFit="0" vertical="top" wrapText="1"/>
    </xf>
    <xf borderId="6" fillId="0" fontId="10" numFmtId="0" xfId="0" applyAlignment="1" applyBorder="1" applyFont="1">
      <alignment readingOrder="0" shrinkToFit="0" vertical="top" wrapText="1"/>
    </xf>
    <xf borderId="2" fillId="2" fontId="5" numFmtId="0" xfId="0" applyAlignment="1" applyBorder="1" applyFill="1" applyFont="1">
      <alignment horizontal="center" readingOrder="0" shrinkToFit="0" vertical="top" wrapText="1"/>
    </xf>
    <xf borderId="6" fillId="7" fontId="7" numFmtId="0" xfId="0" applyAlignment="1" applyBorder="1" applyFill="1" applyFont="1">
      <alignment shrinkToFit="0" vertical="top" wrapText="1"/>
    </xf>
    <xf borderId="3" fillId="4" fontId="5" numFmtId="0" xfId="0" applyAlignment="1" applyBorder="1" applyFill="1" applyFont="1">
      <alignment horizontal="center" readingOrder="0" shrinkToFit="0" vertical="top" wrapText="1"/>
    </xf>
    <xf borderId="6" fillId="8" fontId="11" numFmtId="0" xfId="0" applyAlignment="1" applyBorder="1" applyFill="1" applyFont="1">
      <alignment readingOrder="0" shrinkToFit="0" vertical="top" wrapText="1"/>
    </xf>
    <xf borderId="7" fillId="0" fontId="7" numFmtId="0" xfId="0" applyAlignment="1" applyBorder="1" applyFont="1">
      <alignment readingOrder="0" shrinkToFit="0" vertical="center" wrapText="1"/>
    </xf>
    <xf borderId="4" fillId="9" fontId="12" numFmtId="0" xfId="0" applyAlignment="1" applyBorder="1" applyFill="1" applyFont="1">
      <alignment horizontal="center" readingOrder="0" shrinkToFit="0" vertical="top" wrapText="1"/>
    </xf>
    <xf borderId="6" fillId="8" fontId="13" numFmtId="0" xfId="0" applyAlignment="1" applyBorder="1" applyFill="1" applyFont="1">
      <alignment horizontal="center" readingOrder="0" shrinkToFit="0" vertical="center" wrapText="1"/>
    </xf>
    <xf borderId="8" fillId="0" fontId="14" numFmtId="0" xfId="0" applyBorder="1" applyFont="1"/>
    <xf borderId="9" fillId="0" fontId="14" numFmtId="0" xfId="0" applyBorder="1" applyFont="1"/>
    <xf borderId="10" fillId="3" fontId="9" numFmtId="0" xfId="0" applyAlignment="1" applyBorder="1" applyFill="1" applyFont="1">
      <alignment readingOrder="0" shrinkToFit="0" vertical="top" wrapText="1"/>
    </xf>
    <xf borderId="6" fillId="9" fontId="12" numFmtId="0" xfId="0" applyAlignment="1" applyBorder="1" applyFill="1" applyFont="1">
      <alignment horizontal="center" shrinkToFit="0" vertical="center" wrapText="1"/>
    </xf>
    <xf borderId="11" fillId="0" fontId="7" numFmtId="0" xfId="0" applyAlignment="1" applyBorder="1" applyFont="1">
      <alignment readingOrder="0" shrinkToFit="0" vertical="center" wrapText="1"/>
    </xf>
    <xf borderId="6" fillId="10" fontId="11" numFmtId="0" xfId="0" applyAlignment="1" applyBorder="1" applyFill="1" applyFont="1">
      <alignment readingOrder="0" shrinkToFit="0" vertical="top" wrapText="1"/>
    </xf>
    <xf borderId="12" fillId="0" fontId="14" numFmtId="0" xfId="0" applyBorder="1" applyFont="1"/>
    <xf borderId="13" fillId="10" fontId="11" numFmtId="0" xfId="0" applyAlignment="1" applyBorder="1" applyFill="1" applyFont="1">
      <alignment readingOrder="0" shrinkToFit="0" vertical="top" wrapText="1"/>
    </xf>
    <xf borderId="14" fillId="0" fontId="14" numFmtId="0" xfId="0" applyBorder="1" applyFont="1"/>
    <xf borderId="10" fillId="11" fontId="9" numFmtId="0" xfId="0" applyAlignment="1" applyBorder="1" applyFill="1" applyFont="1">
      <alignment readingOrder="0" shrinkToFit="0" vertical="top" wrapText="1"/>
    </xf>
    <xf borderId="11" fillId="11" fontId="7" numFmtId="0" xfId="0" applyAlignment="1" applyBorder="1" applyFill="1" applyFont="1">
      <alignment readingOrder="0" shrinkToFit="0" vertical="center" wrapText="1"/>
    </xf>
    <xf borderId="13" fillId="9" fontId="12" numFmtId="0" xfId="0" applyAlignment="1" applyBorder="1" applyFill="1" applyFont="1">
      <alignment horizontal="center" shrinkToFit="0" vertical="center" wrapText="1"/>
    </xf>
    <xf borderId="2" fillId="12" fontId="5" numFmtId="0" xfId="0" applyAlignment="1" applyBorder="1" applyFill="1" applyFont="1">
      <alignment horizontal="center" readingOrder="0" shrinkToFit="0" vertical="top" wrapText="1"/>
    </xf>
    <xf borderId="11" fillId="0" fontId="7" numFmtId="0" xfId="0" applyAlignment="1" applyBorder="1" applyFont="1">
      <alignment readingOrder="0" shrinkToFit="0" vertical="center" wrapText="1"/>
    </xf>
    <xf borderId="15" fillId="3" fontId="9" numFmtId="0" xfId="0" applyAlignment="1" applyBorder="1" applyFill="1" applyFont="1">
      <alignment readingOrder="0" shrinkToFit="0" vertical="top" wrapText="1"/>
    </xf>
    <xf borderId="16" fillId="0" fontId="7" numFmtId="0" xfId="0" applyAlignment="1" applyBorder="1" applyFont="1">
      <alignment readingOrder="0" shrinkToFit="0" vertical="center" wrapText="1"/>
    </xf>
    <xf borderId="2" fillId="13" fontId="5" numFmtId="0" xfId="0" applyAlignment="1" applyBorder="1" applyFill="1" applyFont="1">
      <alignment horizontal="center" readingOrder="0" shrinkToFit="0" vertical="top" wrapText="1"/>
    </xf>
    <xf borderId="16" fillId="5" fontId="15" numFmtId="0" xfId="0" applyAlignment="1" applyBorder="1" applyFill="1" applyFont="1">
      <alignment horizontal="center" shrinkToFit="0" vertical="center" wrapText="1"/>
    </xf>
    <xf borderId="17" fillId="0" fontId="7" numFmtId="0" xfId="0" applyAlignment="1" applyBorder="1" applyFont="1">
      <alignment readingOrder="0" shrinkToFit="0" vertical="center" wrapText="1"/>
    </xf>
    <xf borderId="0" fillId="5" fontId="16" numFmtId="0" xfId="0" applyAlignment="1" applyFill="1" applyFont="1">
      <alignment readingOrder="0" shrinkToFit="0" vertical="center" wrapText="1"/>
    </xf>
    <xf borderId="5" fillId="2" fontId="5" numFmtId="0" xfId="0" applyAlignment="1" applyBorder="1" applyFill="1" applyFont="1">
      <alignment horizontal="center" readingOrder="0" shrinkToFit="0" vertical="center" wrapText="1"/>
    </xf>
    <xf borderId="18" fillId="2" fontId="5" numFmtId="0" xfId="0" applyAlignment="1" applyBorder="1" applyFill="1" applyFont="1">
      <alignment horizontal="center" readingOrder="0" shrinkToFit="0" vertical="center" wrapText="1"/>
    </xf>
    <xf borderId="19" fillId="2" fontId="5" numFmtId="0" xfId="0" applyAlignment="1" applyBorder="1" applyFill="1" applyFont="1">
      <alignment horizontal="center" readingOrder="0" shrinkToFit="0" vertical="center" wrapText="1"/>
    </xf>
    <xf borderId="6" fillId="7" fontId="12" numFmtId="0" xfId="0" applyAlignment="1" applyBorder="1" applyFill="1" applyFont="1">
      <alignment shrinkToFit="0" vertical="top" wrapText="1"/>
    </xf>
    <xf quotePrefix="1" borderId="10" fillId="0" fontId="7" numFmtId="0" xfId="0" applyAlignment="1" applyBorder="1" applyFont="1">
      <alignment readingOrder="0" shrinkToFit="0" vertical="center" wrapText="1"/>
    </xf>
    <xf borderId="6" fillId="0" fontId="7" numFmtId="0" xfId="0" applyAlignment="1" applyBorder="1" applyFont="1">
      <alignment readingOrder="0" shrinkToFit="0" vertical="center" wrapText="1"/>
    </xf>
    <xf borderId="20" fillId="0" fontId="7" numFmtId="0" xfId="0" applyAlignment="1" applyBorder="1" applyFont="1">
      <alignment readingOrder="0" shrinkToFit="0" vertical="center" wrapText="1"/>
    </xf>
    <xf borderId="6" fillId="7" fontId="7" numFmtId="0" xfId="0" applyAlignment="1" applyBorder="1" applyFill="1" applyFont="1">
      <alignment readingOrder="0" shrinkToFit="0" vertical="top" wrapText="1"/>
    </xf>
    <xf borderId="6" fillId="0" fontId="7" numFmtId="0" xfId="0" applyAlignment="1" applyBorder="1" applyFont="1">
      <alignment readingOrder="0" shrinkToFit="0" vertical="center" wrapText="1"/>
    </xf>
    <xf borderId="6" fillId="9" fontId="7" numFmtId="0" xfId="0" applyAlignment="1" applyBorder="1" applyFill="1" applyFont="1">
      <alignment horizontal="center" shrinkToFit="0" vertical="center" wrapText="1"/>
    </xf>
    <xf borderId="21" fillId="3" fontId="9" numFmtId="0" xfId="0" applyAlignment="1" applyBorder="1" applyFill="1" applyFont="1">
      <alignment horizontal="center" readingOrder="0" shrinkToFit="0" vertical="top" wrapText="1"/>
    </xf>
    <xf borderId="22" fillId="0" fontId="10" numFmtId="0" xfId="0" applyAlignment="1" applyBorder="1" applyFont="1">
      <alignment readingOrder="0" shrinkToFit="0" vertical="top" wrapText="1"/>
    </xf>
    <xf borderId="22" fillId="7" fontId="7" numFmtId="0" xfId="0" applyAlignment="1" applyBorder="1" applyFill="1" applyFont="1">
      <alignment shrinkToFit="0" vertical="top" wrapText="1"/>
    </xf>
    <xf borderId="22" fillId="8" fontId="11" numFmtId="0" xfId="0" applyAlignment="1" applyBorder="1" applyFill="1" applyFont="1">
      <alignment readingOrder="0" shrinkToFit="0" vertical="top" wrapText="1"/>
    </xf>
    <xf borderId="22" fillId="8" fontId="13" numFmtId="0" xfId="0" applyAlignment="1" applyBorder="1" applyFill="1" applyFont="1">
      <alignment horizontal="center" readingOrder="0" shrinkToFit="0" vertical="center" wrapText="1"/>
    </xf>
    <xf borderId="22" fillId="9" fontId="7" numFmtId="0" xfId="0" applyAlignment="1" applyBorder="1" applyFill="1" applyFont="1">
      <alignment horizontal="center" shrinkToFit="0" vertical="center" wrapText="1"/>
    </xf>
    <xf borderId="22" fillId="10" fontId="11" numFmtId="0" xfId="0" applyAlignment="1" applyBorder="1" applyFill="1" applyFont="1">
      <alignment readingOrder="0" shrinkToFit="0" vertical="top" wrapText="1"/>
    </xf>
    <xf borderId="23" fillId="10" fontId="11" numFmtId="0" xfId="0" applyAlignment="1" applyBorder="1" applyFill="1" applyFont="1">
      <alignment readingOrder="0" shrinkToFit="0" vertical="top" wrapText="1"/>
    </xf>
    <xf quotePrefix="1" borderId="15" fillId="0" fontId="7" numFmtId="0" xfId="0" applyAlignment="1" applyBorder="1" applyFont="1">
      <alignment readingOrder="0" shrinkToFit="0" vertical="center" wrapText="1"/>
    </xf>
    <xf borderId="16" fillId="0" fontId="7" numFmtId="0" xfId="0" applyAlignment="1" applyBorder="1" applyFont="1">
      <alignment readingOrder="0" shrinkToFit="0" vertical="center" wrapText="1"/>
    </xf>
    <xf borderId="21" fillId="9" fontId="12" numFmtId="0" xfId="0" applyAlignment="1" applyBorder="1" applyFill="1" applyFont="1">
      <alignment horizontal="center" readingOrder="0" shrinkToFit="0" vertical="top" wrapText="1"/>
    </xf>
    <xf quotePrefix="1" borderId="5" fillId="2" fontId="5" numFmtId="0" xfId="0" applyAlignment="1" applyBorder="1" applyFill="1" applyFont="1">
      <alignment horizontal="center" readingOrder="0" shrinkToFit="0" vertical="center" wrapText="1"/>
    </xf>
    <xf borderId="7" fillId="8" fontId="7" numFmtId="0" xfId="0" applyAlignment="1" applyBorder="1" applyFill="1" applyFont="1">
      <alignment readingOrder="0" shrinkToFit="0" vertical="center" wrapText="1"/>
    </xf>
    <xf quotePrefix="1" borderId="10" fillId="2" fontId="5" numFmtId="0" xfId="0" applyAlignment="1" applyBorder="1" applyFill="1" applyFont="1">
      <alignment horizontal="center" readingOrder="0" shrinkToFit="0" vertical="center" wrapText="1"/>
    </xf>
    <xf borderId="23" fillId="9" fontId="12" numFmtId="0" xfId="0" applyAlignment="1" applyBorder="1" applyFill="1" applyFont="1">
      <alignment horizontal="center" shrinkToFit="0" vertical="center" wrapText="1"/>
    </xf>
    <xf borderId="11" fillId="8" fontId="7" numFmtId="0" xfId="0" applyAlignment="1" applyBorder="1" applyFill="1" applyFont="1">
      <alignment readingOrder="0" shrinkToFit="0" vertical="center" wrapText="1"/>
    </xf>
    <xf quotePrefix="1" borderId="15" fillId="2" fontId="5" numFmtId="0" xfId="0" applyAlignment="1" applyBorder="1" applyFill="1" applyFont="1">
      <alignment horizontal="center" readingOrder="0" shrinkToFit="0" vertical="center" wrapText="1"/>
    </xf>
    <xf borderId="24" fillId="8" fontId="7" numFmtId="0" xfId="0" applyAlignment="1" applyBorder="1" applyFill="1" applyFont="1">
      <alignment readingOrder="0" shrinkToFit="0" vertical="center" wrapText="1"/>
    </xf>
    <xf borderId="25" fillId="0" fontId="14" numFmtId="0" xfId="0" applyBorder="1" applyFont="1"/>
    <xf borderId="26" fillId="0" fontId="14" numFmtId="0" xfId="0" applyBorder="1" applyFont="1"/>
    <xf borderId="5" fillId="3" fontId="9" numFmtId="0" xfId="0" applyAlignment="1" applyBorder="1" applyFill="1" applyFont="1">
      <alignment readingOrder="0" shrinkToFit="0" vertical="center" wrapText="1"/>
    </xf>
    <xf borderId="18" fillId="0" fontId="7" numFmtId="0" xfId="0" applyAlignment="1" applyBorder="1" applyFont="1">
      <alignment readingOrder="0" shrinkToFit="0" vertical="center" wrapText="1"/>
    </xf>
    <xf borderId="18" fillId="0" fontId="17" numFmtId="0" xfId="0" applyAlignment="1" applyBorder="1" applyFont="1">
      <alignment readingOrder="0" shrinkToFit="0" vertical="center" wrapText="1"/>
    </xf>
    <xf borderId="19" fillId="0" fontId="7" numFmtId="0" xfId="0" applyAlignment="1" applyBorder="1" applyFont="1">
      <alignment readingOrder="0" shrinkToFit="0" vertical="center" wrapText="1"/>
    </xf>
    <xf borderId="10" fillId="3" fontId="9" numFmtId="0" xfId="0" applyAlignment="1" applyBorder="1" applyFill="1" applyFont="1">
      <alignment readingOrder="0" shrinkToFit="0" vertical="center" wrapText="1"/>
    </xf>
    <xf borderId="6" fillId="0" fontId="18" numFmtId="0" xfId="0" applyAlignment="1" applyBorder="1" applyFont="1">
      <alignment readingOrder="0" shrinkToFit="0" vertical="center" wrapText="1"/>
    </xf>
    <xf borderId="1" fillId="5" fontId="5" numFmtId="0" xfId="0" applyAlignment="1" applyBorder="1" applyFill="1" applyFont="1">
      <alignment horizontal="center" readingOrder="0" shrinkToFit="0" vertical="top" wrapText="1"/>
    </xf>
    <xf borderId="4" fillId="9" fontId="7" numFmtId="0" xfId="0" applyAlignment="1" applyBorder="1" applyFill="1" applyFont="1">
      <alignment readingOrder="0" shrinkToFit="0" vertical="top" wrapText="1"/>
    </xf>
    <xf borderId="6" fillId="9" fontId="7" numFmtId="0" xfId="0" applyAlignment="1" applyBorder="1" applyFill="1" applyFont="1">
      <alignment shrinkToFit="0" vertical="top" wrapText="1"/>
    </xf>
    <xf borderId="1" fillId="5" fontId="19" numFmtId="0" xfId="0" applyAlignment="1" applyBorder="1" applyFill="1" applyFont="1">
      <alignment horizontal="center" readingOrder="0" shrinkToFit="0" vertical="center" wrapText="1"/>
    </xf>
    <xf borderId="6" fillId="9" fontId="12" numFmtId="0" xfId="0" applyAlignment="1" applyBorder="1" applyFill="1" applyFont="1">
      <alignment shrinkToFit="0" vertical="top" wrapText="1"/>
    </xf>
    <xf borderId="2" fillId="5" fontId="19" numFmtId="0" xfId="0" applyAlignment="1" applyBorder="1" applyFill="1" applyFont="1">
      <alignment horizontal="center" readingOrder="0" shrinkToFit="0" vertical="center" wrapText="1"/>
    </xf>
    <xf borderId="15" fillId="9" fontId="11" numFmtId="0" xfId="0" applyAlignment="1" applyBorder="1" applyFill="1" applyFont="1">
      <alignment readingOrder="0" shrinkToFit="0" vertical="center" wrapText="1"/>
    </xf>
    <xf borderId="2" fillId="14" fontId="19" numFmtId="0" xfId="0" applyAlignment="1" applyBorder="1" applyFill="1" applyFont="1">
      <alignment horizontal="center" readingOrder="0" shrinkToFit="0" vertical="center" wrapText="1"/>
    </xf>
    <xf borderId="16" fillId="9" fontId="11" numFmtId="0" xfId="0" applyAlignment="1" applyBorder="1" applyFill="1" applyFont="1">
      <alignment readingOrder="0" shrinkToFit="0" vertical="center" wrapText="1"/>
    </xf>
    <xf quotePrefix="1" borderId="16" fillId="9" fontId="11" numFmtId="0" xfId="0" applyAlignment="1" applyBorder="1" applyFill="1" applyFont="1">
      <alignment readingOrder="0" shrinkToFit="0" vertical="center" wrapText="1"/>
    </xf>
    <xf borderId="2" fillId="15" fontId="19" numFmtId="0" xfId="0" applyAlignment="1" applyBorder="1" applyFill="1" applyFont="1">
      <alignment horizontal="center" readingOrder="0" shrinkToFit="0" vertical="center" wrapText="1"/>
    </xf>
    <xf borderId="17" fillId="9" fontId="20" numFmtId="0" xfId="0" applyAlignment="1" applyBorder="1" applyFill="1" applyFont="1">
      <alignment readingOrder="0" shrinkToFit="0" vertical="center" wrapText="1"/>
    </xf>
    <xf borderId="2" fillId="16" fontId="19" numFmtId="0" xfId="0" applyAlignment="1" applyBorder="1" applyFill="1" applyFont="1">
      <alignment horizontal="center" readingOrder="0" shrinkToFit="0" vertical="center" wrapText="1"/>
    </xf>
    <xf borderId="3" fillId="15" fontId="19" numFmtId="0" xfId="0" applyAlignment="1" applyBorder="1" applyFill="1" applyFont="1">
      <alignment horizontal="center" readingOrder="0" shrinkToFit="0" vertical="center" wrapText="1"/>
    </xf>
    <xf borderId="4" fillId="7" fontId="7" numFmtId="0" xfId="0" applyAlignment="1" applyBorder="1" applyFill="1" applyFont="1">
      <alignment shrinkToFit="0" vertical="top" wrapText="1"/>
    </xf>
    <xf borderId="0" fillId="2" fontId="1" numFmtId="0" xfId="0" applyAlignment="1" applyFill="1" applyFont="1">
      <alignment shrinkToFit="0" vertical="center" wrapText="1"/>
    </xf>
    <xf borderId="0" fillId="3" fontId="4" numFmtId="0" xfId="0" applyAlignment="1" applyFill="1" applyFont="1">
      <alignment shrinkToFit="0" vertical="center" wrapText="1"/>
    </xf>
    <xf borderId="6" fillId="0" fontId="7" numFmtId="0" xfId="0" applyAlignment="1" applyBorder="1" applyFont="1">
      <alignment readingOrder="0" shrinkToFit="0" vertical="top" wrapText="1"/>
    </xf>
    <xf borderId="13" fillId="7" fontId="7" numFmtId="0" xfId="0" applyAlignment="1" applyBorder="1" applyFill="1" applyFont="1">
      <alignment shrinkToFit="0" vertical="top" wrapText="1"/>
    </xf>
    <xf borderId="6" fillId="7" fontId="7" numFmtId="0" xfId="0" applyAlignment="1" applyBorder="1" applyFill="1" applyFont="1">
      <alignment horizontal="center" readingOrder="0" shrinkToFit="0" vertical="center" wrapText="1"/>
    </xf>
    <xf borderId="13" fillId="0" fontId="7" numFmtId="0" xfId="0" applyAlignment="1" applyBorder="1" applyFont="1">
      <alignment readingOrder="0" shrinkToFit="0" vertical="top" wrapText="1"/>
    </xf>
    <xf borderId="22" fillId="0" fontId="7" numFmtId="0" xfId="0" applyAlignment="1" applyBorder="1" applyFont="1">
      <alignment readingOrder="0" shrinkToFit="0" vertical="top" wrapText="1"/>
    </xf>
    <xf borderId="22" fillId="7" fontId="7" numFmtId="0" xfId="0" applyAlignment="1" applyBorder="1" applyFill="1" applyFont="1">
      <alignment horizontal="center" readingOrder="0" shrinkToFit="0" vertical="center" wrapText="1"/>
    </xf>
    <xf borderId="23" fillId="0" fontId="7" numFmtId="0" xfId="0" applyAlignment="1" applyBorder="1" applyFont="1">
      <alignment readingOrder="0" shrinkToFit="0" vertical="top" wrapText="1"/>
    </xf>
    <xf borderId="0" fillId="0" fontId="7" numFmtId="0" xfId="0" applyAlignment="1" applyFont="1">
      <alignment readingOrder="0" shrinkToFit="0" vertical="top" wrapText="1"/>
    </xf>
    <xf borderId="0" fillId="0" fontId="7" numFmtId="0" xfId="0" applyAlignment="1" applyFont="1">
      <alignment shrinkToFit="0" vertical="top" wrapText="1"/>
    </xf>
    <xf borderId="0" fillId="5" fontId="16" numFmtId="0" xfId="0" applyAlignment="1" applyFill="1" applyFont="1">
      <alignment readingOrder="0" shrinkToFit="0" vertical="top" wrapText="1"/>
    </xf>
    <xf borderId="0" fillId="0" fontId="8" numFmtId="0" xfId="0" applyAlignment="1" applyFont="1">
      <alignment readingOrder="0"/>
    </xf>
    <xf borderId="5" fillId="17" fontId="21" numFmtId="0" xfId="0" applyAlignment="1" applyBorder="1" applyFill="1" applyFont="1">
      <alignment readingOrder="0" shrinkToFit="0" vertical="top" wrapText="1"/>
    </xf>
    <xf borderId="19" fillId="17" fontId="21" numFmtId="0" xfId="0" applyAlignment="1" applyBorder="1" applyFill="1" applyFont="1">
      <alignment readingOrder="0" shrinkToFit="0" vertical="top" wrapText="1"/>
    </xf>
    <xf borderId="10" fillId="11" fontId="22" numFmtId="0" xfId="0" applyAlignment="1" applyBorder="1" applyFill="1" applyFont="1">
      <alignment readingOrder="0" shrinkToFit="0" vertical="top" wrapText="1"/>
    </xf>
    <xf borderId="20" fillId="11" fontId="22" numFmtId="0" xfId="0" applyAlignment="1" applyBorder="1" applyFill="1" applyFont="1">
      <alignment readingOrder="0" shrinkToFit="0" vertical="top" wrapText="1"/>
    </xf>
    <xf borderId="15" fillId="18" fontId="23" numFmtId="0" xfId="0" applyAlignment="1" applyBorder="1" applyFill="1" applyFont="1">
      <alignment readingOrder="0" shrinkToFit="0" vertical="top" wrapText="1"/>
    </xf>
    <xf borderId="17" fillId="18" fontId="23" numFmtId="0" xfId="0" applyAlignment="1" applyBorder="1" applyFill="1" applyFont="1">
      <alignment readingOrder="0" shrinkToFit="0" vertical="top" wrapText="1"/>
    </xf>
    <xf borderId="1" fillId="2" fontId="24" numFmtId="0" xfId="0" applyAlignment="1" applyBorder="1" applyFill="1" applyFont="1">
      <alignment horizontal="center" readingOrder="0" shrinkToFit="0" vertical="center" wrapText="1"/>
    </xf>
    <xf borderId="2" fillId="2" fontId="24" numFmtId="0" xfId="0" applyAlignment="1" applyBorder="1" applyFill="1" applyFont="1">
      <alignment horizontal="center" readingOrder="0" shrinkToFit="0" vertical="center" wrapText="1"/>
    </xf>
    <xf borderId="3" fillId="2" fontId="24" numFmtId="0" xfId="0" applyAlignment="1" applyBorder="1" applyFill="1" applyFont="1">
      <alignment horizontal="center" readingOrder="0" shrinkToFit="0" vertical="center" wrapText="1"/>
    </xf>
    <xf borderId="4" fillId="19" fontId="25" numFmtId="0" xfId="0" applyAlignment="1" applyBorder="1" applyFill="1" applyFont="1">
      <alignment readingOrder="0" shrinkToFit="0" vertical="top" wrapText="1"/>
    </xf>
    <xf borderId="6" fillId="19" fontId="25" numFmtId="0" xfId="0" applyAlignment="1" applyBorder="1" applyFill="1" applyFont="1">
      <alignment readingOrder="0" shrinkToFit="0" vertical="top" wrapText="1"/>
    </xf>
    <xf borderId="6" fillId="19" fontId="26" numFmtId="0" xfId="0" applyAlignment="1" applyBorder="1" applyFill="1" applyFont="1">
      <alignment horizontal="center" readingOrder="0" shrinkToFit="0" vertical="center" wrapText="1"/>
    </xf>
    <xf borderId="13" fillId="19" fontId="27" numFmtId="0" xfId="0" applyAlignment="1" applyBorder="1" applyFill="1" applyFont="1">
      <alignment readingOrder="0" shrinkToFit="0" vertical="top" wrapText="1"/>
    </xf>
    <xf borderId="22" fillId="7" fontId="12" numFmtId="0" xfId="0" applyAlignment="1" applyBorder="1" applyFill="1" applyFont="1">
      <alignment shrinkToFit="0" vertical="top" wrapText="1"/>
    </xf>
    <xf borderId="21" fillId="9" fontId="7" numFmtId="0" xfId="0" applyAlignment="1" applyBorder="1" applyFill="1" applyFont="1">
      <alignment readingOrder="0" shrinkToFit="0" vertical="top" wrapText="1"/>
    </xf>
    <xf borderId="22" fillId="9" fontId="7" numFmtId="0" xfId="0" applyAlignment="1" applyBorder="1" applyFill="1" applyFont="1">
      <alignment shrinkToFit="0" vertical="top" wrapText="1"/>
    </xf>
    <xf borderId="22" fillId="9" fontId="12" numFmtId="0" xfId="0" applyAlignment="1" applyBorder="1" applyFill="1" applyFont="1">
      <alignment shrinkToFit="0" vertical="top" wrapText="1"/>
    </xf>
    <xf borderId="4" fillId="19" fontId="25" numFmtId="0" xfId="0" applyAlignment="1" applyBorder="1" applyFill="1" applyFont="1">
      <alignment shrinkToFit="0" vertical="top" wrapText="1"/>
    </xf>
    <xf borderId="6" fillId="19" fontId="25" numFmtId="0" xfId="0" applyAlignment="1" applyBorder="1" applyFill="1" applyFont="1">
      <alignment shrinkToFit="0" vertical="top" wrapText="1"/>
    </xf>
    <xf borderId="6" fillId="19" fontId="26" numFmtId="0" xfId="0" applyAlignment="1" applyBorder="1" applyFill="1" applyFont="1">
      <alignment horizontal="center" shrinkToFit="0" vertical="center" wrapText="1"/>
    </xf>
    <xf borderId="13" fillId="19" fontId="28" numFmtId="0" xfId="0" applyAlignment="1" applyBorder="1" applyFill="1" applyFont="1">
      <alignment shrinkToFit="0" vertical="top" wrapText="1"/>
    </xf>
    <xf borderId="4" fillId="0" fontId="25" numFmtId="0" xfId="0" applyAlignment="1" applyBorder="1" applyFont="1">
      <alignment shrinkToFit="0" vertical="top" wrapText="1"/>
    </xf>
    <xf borderId="6" fillId="0" fontId="25" numFmtId="0" xfId="0" applyAlignment="1" applyBorder="1" applyFont="1">
      <alignment shrinkToFit="0" vertical="top" wrapText="1"/>
    </xf>
    <xf borderId="6" fillId="0" fontId="26" numFmtId="0" xfId="0" applyAlignment="1" applyBorder="1" applyFont="1">
      <alignment horizontal="center" shrinkToFit="0" vertical="center" wrapText="1"/>
    </xf>
    <xf borderId="13" fillId="0" fontId="29" numFmtId="0" xfId="0" applyAlignment="1" applyBorder="1" applyFont="1">
      <alignment shrinkToFit="0" vertical="top" wrapText="1"/>
    </xf>
    <xf borderId="0" fillId="20" fontId="4" numFmtId="0" xfId="0" applyAlignment="1" applyFill="1" applyFont="1">
      <alignment readingOrder="0" shrinkToFit="0" vertical="center" wrapText="1"/>
    </xf>
    <xf borderId="5" fillId="5" fontId="30" numFmtId="0" xfId="0" applyAlignment="1" applyBorder="1" applyFill="1" applyFont="1">
      <alignment readingOrder="0" shrinkToFit="0" vertical="top" wrapText="1"/>
    </xf>
    <xf borderId="19" fillId="5" fontId="30" numFmtId="0" xfId="0" applyAlignment="1" applyBorder="1" applyFill="1" applyFont="1">
      <alignment readingOrder="0" shrinkToFit="0" vertical="top" wrapText="1"/>
    </xf>
    <xf borderId="0" fillId="21" fontId="24" numFmtId="0" xfId="0" applyAlignment="1" applyFill="1" applyFont="1">
      <alignment shrinkToFit="0" vertical="top" wrapText="1"/>
    </xf>
    <xf borderId="20" fillId="22" fontId="7" numFmtId="0" xfId="0" applyAlignment="1" applyBorder="1" applyFill="1" applyFont="1">
      <alignment readingOrder="0" shrinkToFit="0" vertical="center" wrapText="0"/>
    </xf>
    <xf borderId="0" fillId="22" fontId="7" numFmtId="0" xfId="0" applyAlignment="1" applyFill="1" applyFont="1">
      <alignment shrinkToFit="0" vertical="top" wrapText="1"/>
    </xf>
    <xf borderId="17" fillId="22" fontId="7" numFmtId="0" xfId="0" applyAlignment="1" applyBorder="1" applyFill="1" applyFont="1">
      <alignment readingOrder="0" shrinkToFit="0" vertical="center" wrapText="0"/>
    </xf>
    <xf borderId="5" fillId="5" fontId="5" numFmtId="0" xfId="0" applyAlignment="1" applyBorder="1" applyFill="1" applyFont="1">
      <alignment horizontal="center" readingOrder="0" shrinkToFit="0" vertical="top" wrapText="1"/>
    </xf>
    <xf borderId="18" fillId="5" fontId="5" numFmtId="0" xfId="0" applyAlignment="1" applyBorder="1" applyFill="1" applyFont="1">
      <alignment horizontal="center" readingOrder="0" shrinkToFit="0" vertical="top" wrapText="1"/>
    </xf>
    <xf borderId="19" fillId="5" fontId="5" numFmtId="0" xfId="0" applyAlignment="1" applyBorder="1" applyFill="1" applyFont="1">
      <alignment horizontal="center" readingOrder="0" shrinkToFit="0" vertical="top" wrapText="1"/>
    </xf>
    <xf borderId="15" fillId="23" fontId="7" numFmtId="0" xfId="0" applyAlignment="1" applyBorder="1" applyFill="1" applyFont="1">
      <alignment readingOrder="0" shrinkToFit="0" vertical="top" wrapText="1"/>
    </xf>
    <xf borderId="16" fillId="23" fontId="7" numFmtId="0" xfId="0" applyAlignment="1" applyBorder="1" applyFill="1" applyFont="1">
      <alignment readingOrder="0" shrinkToFit="0" vertical="top" wrapText="1"/>
    </xf>
    <xf borderId="17" fillId="23" fontId="7" numFmtId="0" xfId="0" applyAlignment="1" applyBorder="1" applyFill="1" applyFont="1">
      <alignment readingOrder="0" shrinkToFit="0" vertical="top" wrapText="1"/>
    </xf>
    <xf borderId="5" fillId="2" fontId="5" numFmtId="0" xfId="0" applyAlignment="1" applyBorder="1" applyFill="1" applyFont="1">
      <alignment horizontal="center" readingOrder="0" shrinkToFit="0" vertical="top" wrapText="1"/>
    </xf>
    <xf borderId="18" fillId="2" fontId="5" numFmtId="0" xfId="0" applyAlignment="1" applyBorder="1" applyFill="1" applyFont="1">
      <alignment horizontal="center" readingOrder="0" shrinkToFit="0" vertical="top" wrapText="1"/>
    </xf>
    <xf borderId="19" fillId="2" fontId="5" numFmtId="0" xfId="0" applyAlignment="1" applyBorder="1" applyFill="1" applyFont="1">
      <alignment horizontal="center" readingOrder="0" shrinkToFit="0" vertical="top" wrapText="1"/>
    </xf>
    <xf borderId="10" fillId="22" fontId="7" numFmtId="0" xfId="0" applyAlignment="1" applyBorder="1" applyFill="1" applyFont="1">
      <alignment readingOrder="0" shrinkToFit="0" vertical="top" wrapText="1"/>
    </xf>
    <xf borderId="6" fillId="22" fontId="7" numFmtId="0" xfId="0" applyAlignment="1" applyBorder="1" applyFill="1" applyFont="1">
      <alignment readingOrder="0" shrinkToFit="0" vertical="top" wrapText="1"/>
    </xf>
    <xf borderId="21" fillId="0" fontId="25" numFmtId="0" xfId="0" applyAlignment="1" applyBorder="1" applyFont="1">
      <alignment shrinkToFit="0" vertical="top" wrapText="1"/>
    </xf>
    <xf borderId="22" fillId="0" fontId="25" numFmtId="0" xfId="0" applyAlignment="1" applyBorder="1" applyFont="1">
      <alignment shrinkToFit="0" vertical="top" wrapText="1"/>
    </xf>
    <xf borderId="22" fillId="0" fontId="26" numFmtId="0" xfId="0" applyAlignment="1" applyBorder="1" applyFont="1">
      <alignment horizontal="center" shrinkToFit="0" vertical="center" wrapText="1"/>
    </xf>
    <xf borderId="20" fillId="22" fontId="7" numFmtId="0" xfId="0" applyAlignment="1" applyBorder="1" applyFill="1" applyFont="1">
      <alignment readingOrder="0" shrinkToFit="0" vertical="top" wrapText="1"/>
    </xf>
    <xf borderId="23" fillId="0" fontId="31" numFmtId="0" xfId="0" applyAlignment="1" applyBorder="1" applyFont="1">
      <alignment shrinkToFit="0" vertical="top" wrapText="1"/>
    </xf>
    <xf borderId="15" fillId="22" fontId="7" numFmtId="0" xfId="0" applyAlignment="1" applyBorder="1" applyFill="1" applyFont="1">
      <alignment readingOrder="0" shrinkToFit="0" vertical="top" wrapText="1"/>
    </xf>
    <xf borderId="16" fillId="22" fontId="7" numFmtId="0" xfId="0" applyAlignment="1" applyBorder="1" applyFill="1" applyFont="1">
      <alignment readingOrder="0" shrinkToFit="0" vertical="top" wrapText="1"/>
    </xf>
    <xf borderId="17" fillId="22" fontId="7" numFmtId="0" xfId="0" applyAlignment="1" applyBorder="1" applyFill="1" applyFont="1">
      <alignment readingOrder="0" shrinkToFit="0" vertical="top" wrapText="1"/>
    </xf>
    <xf borderId="10" fillId="10" fontId="7" numFmtId="0" xfId="0" applyAlignment="1" applyBorder="1" applyFill="1" applyFont="1">
      <alignment readingOrder="0" shrinkToFit="0" vertical="top" wrapText="1"/>
    </xf>
    <xf borderId="6" fillId="10" fontId="7" numFmtId="0" xfId="0" applyAlignment="1" applyBorder="1" applyFill="1" applyFont="1">
      <alignment readingOrder="0" shrinkToFit="0" vertical="top" wrapText="1"/>
    </xf>
    <xf borderId="20" fillId="10" fontId="7" numFmtId="0" xfId="0" applyAlignment="1" applyBorder="1" applyFill="1" applyFont="1">
      <alignment readingOrder="0" shrinkToFit="0" vertical="top" wrapText="1"/>
    </xf>
    <xf borderId="15" fillId="10" fontId="7" numFmtId="0" xfId="0" applyAlignment="1" applyBorder="1" applyFill="1" applyFont="1">
      <alignment readingOrder="0" shrinkToFit="0" vertical="top" wrapText="1"/>
    </xf>
    <xf borderId="16" fillId="10" fontId="7" numFmtId="0" xfId="0" applyAlignment="1" applyBorder="1" applyFill="1" applyFont="1">
      <alignment readingOrder="0" shrinkToFit="0" vertical="top" wrapText="1"/>
    </xf>
    <xf borderId="17" fillId="10" fontId="7" numFmtId="0" xfId="0" applyAlignment="1" applyBorder="1" applyFill="1" applyFont="1">
      <alignment readingOrder="0" shrinkToFit="0" vertical="top" wrapText="1"/>
    </xf>
    <xf borderId="0" fillId="21" fontId="19" numFmtId="0" xfId="0" applyAlignment="1" applyFill="1" applyFont="1">
      <alignment readingOrder="0" shrinkToFit="0" vertical="center" wrapText="1"/>
    </xf>
    <xf borderId="0" fillId="0" fontId="8" numFmtId="0" xfId="0" applyAlignment="1" applyFont="1">
      <alignment readingOrder="0" shrinkToFit="0" vertical="center" wrapText="1"/>
    </xf>
    <xf borderId="21" fillId="7" fontId="7" numFmtId="0" xfId="0" applyAlignment="1" applyBorder="1" applyFill="1" applyFont="1">
      <alignment shrinkToFit="0" vertical="top" wrapText="1"/>
    </xf>
    <xf borderId="23" fillId="7" fontId="7" numFmtId="0" xfId="0" applyAlignment="1" applyBorder="1" applyFill="1" applyFont="1">
      <alignment shrinkToFit="0" vertical="top" wrapText="1"/>
    </xf>
  </cellXfs>
  <cellStyles count="1">
    <cellStyle xfId="0" name="Normal" builtinId="0"/>
  </cellStyles>
  <dxfs count="7">
    <dxf>
      <font>
        <b/>
      </font>
      <fill>
        <patternFill patternType="solid">
          <fgColor rgb="FFFCE4D6"/>
          <bgColor rgb="FFFCE4D6"/>
        </patternFill>
      </fill>
      <border/>
    </dxf>
    <dxf>
      <font>
        <b/>
      </font>
      <fill>
        <patternFill patternType="solid">
          <fgColor rgb="FFFFF2CC"/>
          <bgColor rgb="FFFFF2CC"/>
        </patternFill>
      </fill>
      <border/>
    </dxf>
    <dxf>
      <font/>
      <fill>
        <patternFill patternType="solid">
          <fgColor rgb="FFE2F0D9"/>
          <bgColor rgb="FFE2F0D9"/>
        </patternFill>
      </fill>
      <border/>
    </dxf>
    <dxf>
      <font>
        <b/>
        <color rgb="FFC00000"/>
      </font>
      <fill>
        <patternFill patternType="solid">
          <fgColor rgb="FFFCE4D6"/>
          <bgColor rgb="FFFCE4D6"/>
        </patternFill>
      </fill>
      <border/>
    </dxf>
    <dxf>
      <font>
        <b/>
      </font>
      <fill>
        <patternFill patternType="solid">
          <fgColor rgb="FFFCC6B7"/>
          <bgColor rgb="FFFCC6B7"/>
        </patternFill>
      </fill>
      <border/>
    </dxf>
    <dxf>
      <font/>
      <fill>
        <patternFill patternType="solid">
          <fgColor rgb="FFFFF2CC"/>
          <bgColor rgb="FFFFF2CC"/>
        </patternFill>
      </fill>
      <border/>
    </dxf>
    <dxf>
      <font/>
      <fill>
        <patternFill patternType="solid">
          <fgColor rgb="FFFCE4D6"/>
          <bgColor rgb="FFFCE4D6"/>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mlit.go.jp/kankocho/seisaku_seido/dmo/toroku.html" TargetMode="External"/><Relationship Id="rId2" Type="http://schemas.openxmlformats.org/officeDocument/2006/relationships/hyperlink" Target="https://www.mlit.go.jp/kankocho/content/001909614.pdf" TargetMode="External"/><Relationship Id="rId3" Type="http://schemas.openxmlformats.org/officeDocument/2006/relationships/hyperlink" Target="https://www.mlit.go.jp/kankocho/content/001889407.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4.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5.xml"/><Relationship Id="rId3"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6.xml"/><Relationship Id="rId3"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0" Type="http://schemas.openxmlformats.org/officeDocument/2006/relationships/hyperlink" Target="https://www.mlit.go.jp/kankocho/content/002013217.pdf" TargetMode="External"/><Relationship Id="rId22" Type="http://schemas.openxmlformats.org/officeDocument/2006/relationships/hyperlink" Target="https://www.mlit.go.jp/kankocho/content/002013217.pdf" TargetMode="External"/><Relationship Id="rId21" Type="http://schemas.openxmlformats.org/officeDocument/2006/relationships/hyperlink" Target="https://www.mlit.go.jp/kankocho/content/002013217.pdf" TargetMode="External"/><Relationship Id="rId24" Type="http://schemas.openxmlformats.org/officeDocument/2006/relationships/hyperlink" Target="https://www.mlit.go.jp/kankocho/content/002013217.pdf" TargetMode="External"/><Relationship Id="rId23" Type="http://schemas.openxmlformats.org/officeDocument/2006/relationships/hyperlink" Target="https://www.mlit.go.jp/kankocho/content/002013217.pdf" TargetMode="External"/><Relationship Id="rId1" Type="http://schemas.openxmlformats.org/officeDocument/2006/relationships/hyperlink" Target="https://www.mlit.go.jp/kankocho/content/002002099.xlsx" TargetMode="External"/><Relationship Id="rId2" Type="http://schemas.openxmlformats.org/officeDocument/2006/relationships/hyperlink" Target="https://www.mlit.go.jp/kankocho/content/002013217.pdf" TargetMode="External"/><Relationship Id="rId3" Type="http://schemas.openxmlformats.org/officeDocument/2006/relationships/hyperlink" Target="https://www.mlit.go.jp/kankocho/content/002013217.pdf" TargetMode="External"/><Relationship Id="rId4" Type="http://schemas.openxmlformats.org/officeDocument/2006/relationships/hyperlink" Target="https://www.mlit.go.jp/kankocho/content/002013217.pdf" TargetMode="External"/><Relationship Id="rId9" Type="http://schemas.openxmlformats.org/officeDocument/2006/relationships/hyperlink" Target="https://www.mlit.go.jp/kankocho/content/002013217.pdf" TargetMode="External"/><Relationship Id="rId26" Type="http://schemas.openxmlformats.org/officeDocument/2006/relationships/hyperlink" Target="https://www.mlit.go.jp/kankocho/content/002013217.pdf" TargetMode="External"/><Relationship Id="rId25" Type="http://schemas.openxmlformats.org/officeDocument/2006/relationships/hyperlink" Target="https://www.mlit.go.jp/kankocho/content/002013217.pdf" TargetMode="External"/><Relationship Id="rId28" Type="http://schemas.openxmlformats.org/officeDocument/2006/relationships/hyperlink" Target="https://www.mlit.go.jp/kankocho/content/001909614.pdf" TargetMode="External"/><Relationship Id="rId27" Type="http://schemas.openxmlformats.org/officeDocument/2006/relationships/hyperlink" Target="https://www.mlit.go.jp/kankocho/seisaku_seido/dmo/toroku.html" TargetMode="External"/><Relationship Id="rId5" Type="http://schemas.openxmlformats.org/officeDocument/2006/relationships/hyperlink" Target="https://www.mlit.go.jp/kankocho/content/002013217.pdf" TargetMode="External"/><Relationship Id="rId6" Type="http://schemas.openxmlformats.org/officeDocument/2006/relationships/hyperlink" Target="https://www.mlit.go.jp/kankocho/content/002013217.pdf" TargetMode="External"/><Relationship Id="rId29" Type="http://schemas.openxmlformats.org/officeDocument/2006/relationships/hyperlink" Target="https://www.mlit.go.jp/kankocho/content/001889407.pdf" TargetMode="External"/><Relationship Id="rId7" Type="http://schemas.openxmlformats.org/officeDocument/2006/relationships/hyperlink" Target="https://www.mlit.go.jp/kankocho/content/002013217.pdf" TargetMode="External"/><Relationship Id="rId8" Type="http://schemas.openxmlformats.org/officeDocument/2006/relationships/hyperlink" Target="https://www.mlit.go.jp/kankocho/content/002013217.pdf" TargetMode="External"/><Relationship Id="rId30" Type="http://schemas.openxmlformats.org/officeDocument/2006/relationships/drawing" Target="../drawings/drawing8.xml"/><Relationship Id="rId11" Type="http://schemas.openxmlformats.org/officeDocument/2006/relationships/hyperlink" Target="https://www.mlit.go.jp/kankocho/content/002013217.pdf" TargetMode="External"/><Relationship Id="rId10" Type="http://schemas.openxmlformats.org/officeDocument/2006/relationships/hyperlink" Target="https://www.mlit.go.jp/kankocho/content/002013217.pdf" TargetMode="External"/><Relationship Id="rId13" Type="http://schemas.openxmlformats.org/officeDocument/2006/relationships/hyperlink" Target="https://www.mlit.go.jp/kankocho/content/002013217.pdf" TargetMode="External"/><Relationship Id="rId12" Type="http://schemas.openxmlformats.org/officeDocument/2006/relationships/hyperlink" Target="https://www.mlit.go.jp/kankocho/content/002013217.pdf" TargetMode="External"/><Relationship Id="rId15" Type="http://schemas.openxmlformats.org/officeDocument/2006/relationships/hyperlink" Target="https://www.mlit.go.jp/kankocho/content/002013217.pdf" TargetMode="External"/><Relationship Id="rId14" Type="http://schemas.openxmlformats.org/officeDocument/2006/relationships/hyperlink" Target="https://www.mlit.go.jp/kankocho/content/002013217.pdf" TargetMode="External"/><Relationship Id="rId17" Type="http://schemas.openxmlformats.org/officeDocument/2006/relationships/hyperlink" Target="https://www.mlit.go.jp/kankocho/content/002013217.pdf" TargetMode="External"/><Relationship Id="rId16" Type="http://schemas.openxmlformats.org/officeDocument/2006/relationships/hyperlink" Target="https://www.mlit.go.jp/kankocho/content/002013217.pdf" TargetMode="External"/><Relationship Id="rId19" Type="http://schemas.openxmlformats.org/officeDocument/2006/relationships/hyperlink" Target="https://www.mlit.go.jp/kankocho/content/002013217.pdf" TargetMode="External"/><Relationship Id="rId18" Type="http://schemas.openxmlformats.org/officeDocument/2006/relationships/hyperlink" Target="https://www.mlit.go.jp/kankocho/content/002013217.pdf"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ns1="http://schemas.openxmlformats.org/officeDocument/2006/relationships">
  <sheetPr>
    <tabColor rgb="FF0E756E"/>
    <pageSetUpPr/>
  </sheetPr>
  <sheetViews>
    <sheetView showGridLines="0" workbookViewId="0"/>
  </sheetViews>
  <sheetFormatPr customHeight="1" defaultColWidth="12.63" defaultRowHeight="15.0" outlineLevelCol="1"/>
  <cols>
    <col customWidth="1" min="1" max="1" width="18.88"/>
    <col customWidth="1" min="2" max="2" width="45.13"/>
    <col customWidth="1" min="3" max="4" width="41.38"/>
    <col customWidth="1" hidden="1" min="5" max="8" width="15.13"/>
  </cols>
  <sheetData>
    <row r="1" ht="31.5" customHeight="1">
      <c r="A1" s="2" t="s">
        <v>3</v>
      </c>
    </row>
    <row r="2" ht="39.0" customHeight="1">
      <c r="A2" s="4" t="s">
        <v>4</v>
      </c>
    </row>
    <row r="3" ht="34.5" customHeight="1">
      <c r="A3" s="9" t="str">
        <f>HYPERLINK("https://www.yourkerze.com/?utm_source=kerze_template&amp;utm_medium=referral&amp;utm_campaign=tourism_kgi_kpi_template_v1_2&amp;utm_content=brand_link&amp;kerze_ref=tourism_kgi_kpi_template_v1_2_brand","設計・提供：株式会社Kerze")</f>
        <v>設計・提供：株式会社Kerze</v>
      </c>
      <c r="B3" s="11"/>
      <c r="C3" s="11"/>
      <c r="D3" s="11"/>
      <c r="E3" s="14"/>
      <c r="F3" s="14"/>
      <c r="G3" s="14"/>
      <c r="H3" s="14"/>
    </row>
    <row r="4">
      <c r="A4" s="18" t="s">
        <v>25</v>
      </c>
      <c r="B4" s="24" t="s">
        <v>30</v>
      </c>
      <c r="C4" s="27"/>
      <c r="D4" s="27"/>
      <c r="E4" s="27"/>
      <c r="F4" s="27"/>
      <c r="G4" s="27"/>
      <c r="H4" s="28"/>
    </row>
    <row r="5">
      <c r="A5" s="29" t="s">
        <v>35</v>
      </c>
      <c r="B5" s="31" t="s">
        <v>36</v>
      </c>
      <c r="C5" s="33"/>
      <c r="D5" s="33"/>
      <c r="E5" s="33"/>
      <c r="F5" s="33"/>
      <c r="G5" s="33"/>
      <c r="H5" s="35"/>
    </row>
    <row r="6">
      <c r="A6" s="36" t="s">
        <v>44</v>
      </c>
      <c r="B6" s="37" t="s">
        <v>50</v>
      </c>
      <c r="C6" s="33"/>
      <c r="D6" s="33"/>
      <c r="E6" s="33"/>
      <c r="F6" s="33"/>
      <c r="G6" s="33"/>
      <c r="H6" s="35"/>
    </row>
    <row r="7">
      <c r="A7" s="29" t="s">
        <v>57</v>
      </c>
      <c r="B7" s="40" t="s">
        <v>63</v>
      </c>
      <c r="C7" s="33"/>
      <c r="D7" s="33"/>
      <c r="E7" s="33"/>
      <c r="F7" s="33"/>
      <c r="G7" s="33"/>
      <c r="H7" s="35"/>
    </row>
    <row r="8">
      <c r="A8" s="41" t="s">
        <v>79</v>
      </c>
      <c r="B8" s="42" t="inlineStr">
        <is>
          <t>Excel版はこのファイルをそのまま編集できます。Google Sheets版を使う場合は右のリンクからコピーしてください。</t>
        </is>
      </c>
      <c r="C8" s="44" t="str">
        <f>HYPERLINK("https://docs.google.com/spreadsheets/d/1VCmM14_VuKG9FKHhspKCWO37Dd7oX_-RXDYzYdbNvCc/copy?usp=sharing","Google Sheets版をコピー ↗")</f>
        <v>Google Sheets版をコピー ↗</v>
      </c>
      <c r="D8" s="45" t="inlineStr">
        <is>
          <t>Excelでは必要に応じて［名前を付けて保存］で作業用ファイルを保存してください。</t>
        </is>
      </c>
      <c r="E8" s="14"/>
      <c r="F8" s="14"/>
      <c r="G8" s="14"/>
      <c r="H8" s="14"/>
    </row>
    <row r="9" ht="28.5" customHeight="1">
      <c r="A9" s="46" t="s">
        <v>110</v>
      </c>
    </row>
    <row r="10" ht="28.5" customHeight="1">
      <c r="A10" s="47" t="s">
        <v>115</v>
      </c>
      <c r="B10" s="48" t="s">
        <v>123</v>
      </c>
      <c r="C10" s="48" t="s">
        <v>126</v>
      </c>
      <c r="D10" s="49" t="s">
        <v>129</v>
      </c>
      <c r="E10" s="14"/>
      <c r="F10" s="14"/>
      <c r="G10" s="14"/>
      <c r="H10" s="14"/>
    </row>
    <row r="11">
      <c r="A11" s="51" t="s">
        <v>133</v>
      </c>
      <c r="B11" s="52" t="s">
        <v>135</v>
      </c>
      <c r="C11" s="52" t="s">
        <v>139</v>
      </c>
      <c r="D11" s="53" t="s">
        <v>142</v>
      </c>
      <c r="E11" s="14"/>
      <c r="F11" s="14"/>
      <c r="G11" s="14"/>
      <c r="H11" s="14"/>
    </row>
    <row r="12">
      <c r="A12" s="51" t="s">
        <v>147</v>
      </c>
      <c r="B12" s="52" t="s">
        <v>150</v>
      </c>
      <c r="C12" s="52" t="s">
        <v>139</v>
      </c>
      <c r="D12" s="53" t="s">
        <v>153</v>
      </c>
      <c r="E12" s="14"/>
      <c r="F12" s="14"/>
      <c r="G12" s="14"/>
      <c r="H12" s="14"/>
    </row>
    <row r="13">
      <c r="A13" s="51" t="s">
        <v>156</v>
      </c>
      <c r="B13" s="52" t="s">
        <v>160</v>
      </c>
      <c r="C13" s="52" t="s">
        <v>164</v>
      </c>
      <c r="D13" s="53" t="s">
        <v>166</v>
      </c>
      <c r="E13" s="14"/>
      <c r="F13" s="14"/>
      <c r="G13" s="14"/>
      <c r="H13" s="14"/>
    </row>
    <row r="14">
      <c r="A14" s="51" t="s">
        <v>169</v>
      </c>
      <c r="B14" s="52" t="s">
        <v>171</v>
      </c>
      <c r="C14" s="55" t="s">
        <v>172</v>
      </c>
      <c r="D14" s="53" t="s">
        <v>175</v>
      </c>
      <c r="E14" s="14"/>
      <c r="F14" s="14"/>
      <c r="G14" s="14"/>
      <c r="H14" s="14"/>
    </row>
    <row r="15">
      <c r="A15" s="51" t="s">
        <v>178</v>
      </c>
      <c r="B15" s="52" t="s">
        <v>179</v>
      </c>
      <c r="C15" s="52" t="s">
        <v>181</v>
      </c>
      <c r="D15" s="53" t="s">
        <v>183</v>
      </c>
      <c r="E15" s="14"/>
      <c r="F15" s="14"/>
      <c r="G15" s="14"/>
      <c r="H15" s="14"/>
    </row>
    <row r="16">
      <c r="A16" s="51" t="s">
        <v>185</v>
      </c>
      <c r="B16" s="52" t="s">
        <v>186</v>
      </c>
      <c r="C16" s="52" t="s">
        <v>188</v>
      </c>
      <c r="D16" s="53" t="s">
        <v>190</v>
      </c>
      <c r="E16" s="14"/>
      <c r="F16" s="14"/>
      <c r="G16" s="14"/>
      <c r="H16" s="14"/>
    </row>
    <row r="17">
      <c r="A17" s="51" t="s">
        <v>192</v>
      </c>
      <c r="B17" s="52" t="s">
        <v>193</v>
      </c>
      <c r="C17" s="52" t="s">
        <v>188</v>
      </c>
      <c r="D17" s="53" t="s">
        <v>195</v>
      </c>
      <c r="E17" s="14"/>
      <c r="F17" s="14"/>
      <c r="G17" s="14"/>
      <c r="H17" s="14"/>
    </row>
    <row r="18">
      <c r="A18" s="65" t="s">
        <v>196</v>
      </c>
      <c r="B18" s="66" t="s">
        <v>197</v>
      </c>
      <c r="C18" s="66" t="s">
        <v>199</v>
      </c>
      <c r="D18" s="45" t="s">
        <v>200</v>
      </c>
      <c r="E18" s="14"/>
      <c r="F18" s="14"/>
      <c r="G18" s="14"/>
      <c r="H18" s="14"/>
    </row>
    <row r="19" ht="10.5" customHeight="1">
      <c r="A19" s="11"/>
      <c r="B19" s="11"/>
      <c r="C19" s="11"/>
      <c r="D19" s="11"/>
      <c r="E19" s="14"/>
      <c r="F19" s="14"/>
      <c r="G19" s="14"/>
      <c r="H19" s="14"/>
    </row>
    <row r="20" ht="28.5" customHeight="1">
      <c r="A20" s="46" t="s">
        <v>202</v>
      </c>
    </row>
    <row r="21">
      <c r="A21" s="68" t="s">
        <v>133</v>
      </c>
      <c r="B21" s="69" t="s">
        <v>203</v>
      </c>
      <c r="C21" s="27"/>
      <c r="D21" s="27"/>
      <c r="E21" s="27"/>
      <c r="F21" s="27"/>
      <c r="G21" s="27"/>
      <c r="H21" s="28"/>
    </row>
    <row r="22">
      <c r="A22" s="70" t="s">
        <v>147</v>
      </c>
      <c r="B22" s="72" t="s">
        <v>205</v>
      </c>
      <c r="C22" s="33"/>
      <c r="D22" s="33"/>
      <c r="E22" s="33"/>
      <c r="F22" s="33"/>
      <c r="G22" s="33"/>
      <c r="H22" s="35"/>
    </row>
    <row r="23">
      <c r="A23" s="70" t="s">
        <v>156</v>
      </c>
      <c r="B23" s="72" t="s">
        <v>206</v>
      </c>
      <c r="C23" s="33"/>
      <c r="D23" s="33"/>
      <c r="E23" s="33"/>
      <c r="F23" s="33"/>
      <c r="G23" s="33"/>
      <c r="H23" s="35"/>
    </row>
    <row r="24">
      <c r="A24" s="73" t="s">
        <v>169</v>
      </c>
      <c r="B24" s="74" t="s">
        <v>207</v>
      </c>
      <c r="C24" s="75"/>
      <c r="D24" s="75"/>
      <c r="E24" s="75"/>
      <c r="F24" s="75"/>
      <c r="G24" s="75"/>
      <c r="H24" s="76"/>
    </row>
    <row r="25" ht="10.5" customHeight="1">
      <c r="A25" s="11"/>
      <c r="B25" s="11"/>
      <c r="C25" s="11"/>
      <c r="D25" s="11"/>
      <c r="E25" s="14"/>
      <c r="F25" s="14"/>
      <c r="G25" s="14"/>
      <c r="H25" s="14"/>
    </row>
    <row r="26" ht="28.5" customHeight="1">
      <c r="A26" s="46" t="s">
        <v>208</v>
      </c>
    </row>
    <row r="27">
      <c r="A27" s="77" t="s">
        <v>209</v>
      </c>
      <c r="B27" s="78" t="s">
        <v>210</v>
      </c>
      <c r="C27" s="79" t="str">
        <f>HYPERLINK("https://www.yourkerze.com/post/tourism-kgi-kpi-design?utm_source=kerze_template&amp;utm_medium=referral&amp;utm_campaign=tourism_kgi_kpi_template_v1_2&amp;utm_content=article_link&amp;kerze_ref=tourism_kgi_kpi_template_v1_2","https://www.yourkerze.com/post/tourism-kgi-kpi-design")</f>
        <v>https://www.yourkerze.com/post/tourism-kgi-kpi-design</v>
      </c>
      <c r="D27" s="80" t="s">
        <v>213</v>
      </c>
      <c r="E27" s="14"/>
      <c r="F27" s="14"/>
      <c r="G27" s="14"/>
      <c r="H27" s="14"/>
    </row>
    <row r="28">
      <c r="A28" s="81" t="s">
        <v>214</v>
      </c>
      <c r="B28" s="52" t="s">
        <v>215</v>
      </c>
      <c r="C28" s="82" t="str">
        <f>HYPERLINK("https://www.mlit.go.jp/kankocho/content/002013217.pdf","https://www.mlit.go.jp/kankocho/content/002013217.pdf")</f>
        <v>https://www.mlit.go.jp/kankocho/content/002013217.pdf</v>
      </c>
      <c r="D28" s="53" t="s">
        <v>217</v>
      </c>
      <c r="E28" s="14"/>
      <c r="F28" s="14"/>
      <c r="G28" s="14"/>
      <c r="H28" s="14"/>
    </row>
    <row r="29">
      <c r="A29" s="81" t="s">
        <v>214</v>
      </c>
      <c r="B29" s="52" t="s">
        <v>218</v>
      </c>
      <c r="C29" s="82" t="s">
        <v>219</v>
      </c>
      <c r="D29" s="53" t="s">
        <v>233</v>
      </c>
      <c r="E29" s="14"/>
      <c r="F29" s="14"/>
      <c r="G29" s="14"/>
      <c r="H29" s="14"/>
    </row>
    <row r="30">
      <c r="A30" s="81" t="s">
        <v>214</v>
      </c>
      <c r="B30" s="52" t="s">
        <v>241</v>
      </c>
      <c r="C30" s="82" t="s">
        <v>243</v>
      </c>
      <c r="D30" s="53" t="s">
        <v>246</v>
      </c>
      <c r="E30" s="14"/>
      <c r="F30" s="14"/>
      <c r="G30" s="14"/>
      <c r="H30" s="14"/>
    </row>
    <row r="31">
      <c r="A31" s="81" t="s">
        <v>214</v>
      </c>
      <c r="B31" s="52" t="s">
        <v>248</v>
      </c>
      <c r="C31" s="82" t="s">
        <v>249</v>
      </c>
      <c r="D31" s="53" t="s">
        <v>251</v>
      </c>
      <c r="E31" s="14"/>
      <c r="F31" s="14"/>
      <c r="G31" s="14"/>
      <c r="H31" s="14"/>
    </row>
    <row r="32">
      <c r="A32" s="89" t="s">
        <v>252</v>
      </c>
      <c r="B32" s="91" t="s">
        <v>254</v>
      </c>
      <c r="C32" s="92" t="s">
        <v>256</v>
      </c>
      <c r="D32" s="94" t="s">
        <v>258</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13">
    <mergeCell ref="A20:H20"/>
    <mergeCell ref="B21:H21"/>
    <mergeCell ref="B22:H22"/>
    <mergeCell ref="B23:H23"/>
    <mergeCell ref="B24:H24"/>
    <mergeCell ref="A26:H26"/>
    <mergeCell ref="A1:H1"/>
    <mergeCell ref="A2:H2"/>
    <mergeCell ref="B4:H4"/>
    <mergeCell ref="B5:H5"/>
    <mergeCell ref="B6:H6"/>
    <mergeCell ref="B7:H7"/>
    <mergeCell ref="A9:H9"/>
  </mergeCells>
  <hyperlinks>
    <hyperlink ns1:id="rId1" ref="C29"/>
    <hyperlink ns1:id="rId2" ref="C30"/>
    <hyperlink ns1:id="rId3" ref="C31"/>
  </hyperlinks>
  <printOptions/>
  <pageMargins bottom="0.75" footer="0.0" header="0.0" left="0.7" right="0.7" top="0.75"/>
  <pageSetup orientation="landscape"/>
  <drawing ns1: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46A85"/>
    <pageSetUpPr/>
  </sheetPr>
  <sheetViews>
    <sheetView showGridLines="0" workbookViewId="0">
      <pane xSplit="2.0" ySplit="3.0" topLeftCell="C4" activePane="bottomRight" state="frozen"/>
      <selection activeCell="C1" sqref="C1" pane="topRight"/>
      <selection activeCell="A4" sqref="A4" pane="bottomLeft"/>
      <selection activeCell="C4" sqref="C4" pane="bottomRight"/>
    </sheetView>
  </sheetViews>
  <sheetFormatPr customHeight="1" defaultColWidth="12.63" defaultRowHeight="15.0" outlineLevelCol="1"/>
  <cols>
    <col customWidth="1" min="1" max="1" width="12.0"/>
    <col customWidth="1" min="2" max="2" width="26.38"/>
    <col customWidth="1" min="3" max="3" width="37.63"/>
    <col customWidth="1" min="4" max="4" width="32.63"/>
    <col customWidth="1" min="5" max="6" width="13.25"/>
    <col customWidth="1" min="7" max="7" width="32.63"/>
    <col customWidth="1" min="8" max="8" width="37.63"/>
  </cols>
  <sheetData>
    <row r="1" ht="30.0" customHeight="1">
      <c r="A1" s="1" t="s">
        <v>1</v>
      </c>
      <c r="B1" s="3"/>
      <c r="C1" s="3"/>
      <c r="D1" s="3"/>
      <c r="E1" s="3"/>
      <c r="F1" s="3"/>
      <c r="G1" s="3"/>
      <c r="H1" s="3"/>
    </row>
    <row r="2" ht="37.5" customHeight="1">
      <c r="A2" s="5" t="s">
        <v>7</v>
      </c>
      <c r="B2" s="6"/>
      <c r="C2" s="6"/>
      <c r="D2" s="6"/>
      <c r="E2" s="6"/>
      <c r="F2" s="6"/>
      <c r="G2" s="6"/>
      <c r="H2" s="6"/>
    </row>
    <row r="3" ht="33.0" customHeight="1">
      <c r="A3" s="10" t="s">
        <v>10</v>
      </c>
      <c r="B3" s="12" t="s">
        <v>13</v>
      </c>
      <c r="C3" s="12" t="s">
        <v>15</v>
      </c>
      <c r="D3" s="12" t="s">
        <v>16</v>
      </c>
      <c r="E3" s="12" t="s">
        <v>17</v>
      </c>
      <c r="F3" s="12" t="s">
        <v>18</v>
      </c>
      <c r="G3" s="12" t="s">
        <v>20</v>
      </c>
      <c r="H3" s="15" t="s">
        <v>22</v>
      </c>
    </row>
    <row r="4">
      <c r="A4" s="17" t="s">
        <v>24</v>
      </c>
      <c r="B4" s="19" t="s">
        <v>27</v>
      </c>
      <c r="C4" s="21"/>
      <c r="D4" s="23" t="s">
        <v>32</v>
      </c>
      <c r="E4" s="26" t="s">
        <v>34</v>
      </c>
      <c r="F4" s="30" t="str">
        <f t="shared" ref="F4:F21" si="1">IF(E4="必須",IF(C4="","要確認","定義済"),IF(E4="条件付き",IF(C4="","条件確認","定義済"),IF(C4="","任意","定義済")))</f>
        <v>条件確認</v>
      </c>
      <c r="G4" s="32" t="s">
        <v>38</v>
      </c>
      <c r="H4" s="34" t="s">
        <v>40</v>
      </c>
    </row>
    <row r="5">
      <c r="A5" s="17" t="s">
        <v>24</v>
      </c>
      <c r="B5" s="19" t="s">
        <v>42</v>
      </c>
      <c r="C5" s="21"/>
      <c r="D5" s="23" t="s">
        <v>43</v>
      </c>
      <c r="E5" s="26" t="s">
        <v>45</v>
      </c>
      <c r="F5" s="30" t="str">
        <f t="shared" si="1"/>
        <v>要確認</v>
      </c>
      <c r="G5" s="32" t="s">
        <v>47</v>
      </c>
      <c r="H5" s="34" t="s">
        <v>49</v>
      </c>
    </row>
    <row r="6">
      <c r="A6" s="17" t="s">
        <v>24</v>
      </c>
      <c r="B6" s="19" t="s">
        <v>52</v>
      </c>
      <c r="C6" s="21"/>
      <c r="D6" s="23" t="s">
        <v>54</v>
      </c>
      <c r="E6" s="26" t="s">
        <v>45</v>
      </c>
      <c r="F6" s="30" t="str">
        <f t="shared" si="1"/>
        <v>要確認</v>
      </c>
      <c r="G6" s="32" t="s">
        <v>58</v>
      </c>
      <c r="H6" s="34" t="s">
        <v>60</v>
      </c>
    </row>
    <row r="7">
      <c r="A7" s="17" t="s">
        <v>61</v>
      </c>
      <c r="B7" s="19" t="s">
        <v>64</v>
      </c>
      <c r="C7" s="21"/>
      <c r="D7" s="23" t="s">
        <v>66</v>
      </c>
      <c r="E7" s="26" t="s">
        <v>45</v>
      </c>
      <c r="F7" s="30" t="str">
        <f t="shared" si="1"/>
        <v>要確認</v>
      </c>
      <c r="G7" s="32" t="s">
        <v>68</v>
      </c>
      <c r="H7" s="34" t="s">
        <v>70</v>
      </c>
    </row>
    <row r="8">
      <c r="A8" s="17" t="s">
        <v>61</v>
      </c>
      <c r="B8" s="19" t="s">
        <v>71</v>
      </c>
      <c r="C8" s="21"/>
      <c r="D8" s="23" t="s">
        <v>73</v>
      </c>
      <c r="E8" s="26" t="s">
        <v>45</v>
      </c>
      <c r="F8" s="30" t="str">
        <f t="shared" si="1"/>
        <v>要確認</v>
      </c>
      <c r="G8" s="32" t="s">
        <v>76</v>
      </c>
      <c r="H8" s="34" t="s">
        <v>77</v>
      </c>
    </row>
    <row r="9">
      <c r="A9" s="17" t="s">
        <v>61</v>
      </c>
      <c r="B9" s="19" t="s">
        <v>80</v>
      </c>
      <c r="C9" s="21"/>
      <c r="D9" s="23" t="s">
        <v>82</v>
      </c>
      <c r="E9" s="26" t="s">
        <v>45</v>
      </c>
      <c r="F9" s="30" t="str">
        <f t="shared" si="1"/>
        <v>要確認</v>
      </c>
      <c r="G9" s="32" t="s">
        <v>86</v>
      </c>
      <c r="H9" s="34" t="s">
        <v>87</v>
      </c>
    </row>
    <row r="10">
      <c r="A10" s="17" t="s">
        <v>88</v>
      </c>
      <c r="B10" s="19" t="s">
        <v>91</v>
      </c>
      <c r="C10" s="21"/>
      <c r="D10" s="23" t="s">
        <v>93</v>
      </c>
      <c r="E10" s="26" t="s">
        <v>45</v>
      </c>
      <c r="F10" s="30" t="str">
        <f t="shared" si="1"/>
        <v>要確認</v>
      </c>
      <c r="G10" s="32" t="s">
        <v>94</v>
      </c>
      <c r="H10" s="34" t="s">
        <v>96</v>
      </c>
    </row>
    <row r="11">
      <c r="A11" s="17" t="s">
        <v>88</v>
      </c>
      <c r="B11" s="19" t="s">
        <v>98</v>
      </c>
      <c r="C11" s="21"/>
      <c r="D11" s="23" t="s">
        <v>100</v>
      </c>
      <c r="E11" s="26" t="s">
        <v>45</v>
      </c>
      <c r="F11" s="30" t="str">
        <f t="shared" si="1"/>
        <v>要確認</v>
      </c>
      <c r="G11" s="32" t="s">
        <v>105</v>
      </c>
      <c r="H11" s="34" t="s">
        <v>106</v>
      </c>
    </row>
    <row r="12">
      <c r="A12" s="17" t="s">
        <v>88</v>
      </c>
      <c r="B12" s="19" t="s">
        <v>108</v>
      </c>
      <c r="C12" s="21"/>
      <c r="D12" s="23" t="s">
        <v>111</v>
      </c>
      <c r="E12" s="26" t="s">
        <v>34</v>
      </c>
      <c r="F12" s="30" t="str">
        <f t="shared" si="1"/>
        <v>条件確認</v>
      </c>
      <c r="G12" s="32" t="s">
        <v>114</v>
      </c>
      <c r="H12" s="34" t="s">
        <v>116</v>
      </c>
    </row>
    <row r="13">
      <c r="A13" s="17" t="s">
        <v>88</v>
      </c>
      <c r="B13" s="19" t="s">
        <v>118</v>
      </c>
      <c r="C13" s="21"/>
      <c r="D13" s="23" t="s">
        <v>121</v>
      </c>
      <c r="E13" s="26" t="s">
        <v>45</v>
      </c>
      <c r="F13" s="30" t="str">
        <f t="shared" si="1"/>
        <v>要確認</v>
      </c>
      <c r="G13" s="32" t="s">
        <v>124</v>
      </c>
      <c r="H13" s="34" t="s">
        <v>125</v>
      </c>
    </row>
    <row r="14">
      <c r="A14" s="17" t="s">
        <v>88</v>
      </c>
      <c r="B14" s="19" t="s">
        <v>127</v>
      </c>
      <c r="C14" s="21"/>
      <c r="D14" s="23" t="s">
        <v>128</v>
      </c>
      <c r="E14" s="26" t="s">
        <v>45</v>
      </c>
      <c r="F14" s="30" t="str">
        <f t="shared" si="1"/>
        <v>要確認</v>
      </c>
      <c r="G14" s="32" t="s">
        <v>131</v>
      </c>
      <c r="H14" s="34" t="s">
        <v>132</v>
      </c>
    </row>
    <row r="15">
      <c r="A15" s="17" t="s">
        <v>88</v>
      </c>
      <c r="B15" s="19" t="s">
        <v>26</v>
      </c>
      <c r="C15" s="21"/>
      <c r="D15" s="23" t="s">
        <v>134</v>
      </c>
      <c r="E15" s="26" t="s">
        <v>45</v>
      </c>
      <c r="F15" s="30" t="str">
        <f t="shared" si="1"/>
        <v>要確認</v>
      </c>
      <c r="G15" s="32" t="s">
        <v>136</v>
      </c>
      <c r="H15" s="34" t="s">
        <v>137</v>
      </c>
    </row>
    <row r="16">
      <c r="A16" s="17" t="s">
        <v>88</v>
      </c>
      <c r="B16" s="19" t="s">
        <v>140</v>
      </c>
      <c r="C16" s="21"/>
      <c r="D16" s="23" t="s">
        <v>141</v>
      </c>
      <c r="E16" s="26" t="s">
        <v>143</v>
      </c>
      <c r="F16" s="30" t="str">
        <f t="shared" si="1"/>
        <v>任意</v>
      </c>
      <c r="G16" s="32" t="s">
        <v>144</v>
      </c>
      <c r="H16" s="34" t="s">
        <v>145</v>
      </c>
    </row>
    <row r="17">
      <c r="A17" s="17" t="s">
        <v>88</v>
      </c>
      <c r="B17" s="19" t="s">
        <v>146</v>
      </c>
      <c r="C17" s="21"/>
      <c r="D17" s="23" t="s">
        <v>148</v>
      </c>
      <c r="E17" s="26" t="s">
        <v>34</v>
      </c>
      <c r="F17" s="30" t="str">
        <f t="shared" si="1"/>
        <v>条件確認</v>
      </c>
      <c r="G17" s="32" t="s">
        <v>151</v>
      </c>
      <c r="H17" s="34" t="s">
        <v>152</v>
      </c>
    </row>
    <row r="18">
      <c r="A18" s="17" t="s">
        <v>88</v>
      </c>
      <c r="B18" s="19" t="s">
        <v>154</v>
      </c>
      <c r="C18" s="21"/>
      <c r="D18" s="23" t="s">
        <v>155</v>
      </c>
      <c r="E18" s="26" t="s">
        <v>143</v>
      </c>
      <c r="F18" s="30" t="str">
        <f t="shared" si="1"/>
        <v>任意</v>
      </c>
      <c r="G18" s="32" t="s">
        <v>157</v>
      </c>
      <c r="H18" s="34" t="s">
        <v>158</v>
      </c>
    </row>
    <row r="19">
      <c r="A19" s="17" t="s">
        <v>159</v>
      </c>
      <c r="B19" s="19" t="s">
        <v>161</v>
      </c>
      <c r="C19" s="54" t="s">
        <v>162</v>
      </c>
      <c r="D19" s="23" t="s">
        <v>165</v>
      </c>
      <c r="E19" s="26" t="s">
        <v>34</v>
      </c>
      <c r="F19" s="30" t="str">
        <f t="shared" si="1"/>
        <v>条件確認</v>
      </c>
      <c r="G19" s="32" t="s">
        <v>167</v>
      </c>
      <c r="H19" s="34" t="s">
        <v>168</v>
      </c>
    </row>
    <row r="20">
      <c r="A20" s="17" t="s">
        <v>88</v>
      </c>
      <c r="B20" s="19" t="s">
        <v>170</v>
      </c>
      <c r="C20" s="21"/>
      <c r="D20" s="23" t="s">
        <v>174</v>
      </c>
      <c r="E20" s="26" t="s">
        <v>34</v>
      </c>
      <c r="F20" s="56" t="str">
        <f t="shared" si="1"/>
        <v>条件確認</v>
      </c>
      <c r="G20" s="32" t="s">
        <v>176</v>
      </c>
      <c r="H20" s="34" t="s">
        <v>177</v>
      </c>
    </row>
    <row r="21">
      <c r="A21" s="57" t="s">
        <v>88</v>
      </c>
      <c r="B21" s="58" t="s">
        <v>180</v>
      </c>
      <c r="C21" s="59"/>
      <c r="D21" s="60" t="s">
        <v>184</v>
      </c>
      <c r="E21" s="61" t="s">
        <v>34</v>
      </c>
      <c r="F21" s="62" t="str">
        <f t="shared" si="1"/>
        <v>条件確認</v>
      </c>
      <c r="G21" s="63" t="s">
        <v>187</v>
      </c>
      <c r="H21" s="64" t="s">
        <v>189</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conditionalFormatting sqref="F20:F21">
    <cfRule type="cellIs" dxfId="0" priority="1" stopIfTrue="1" operator="equal">
      <formula>"要確認"</formula>
    </cfRule>
  </conditionalFormatting>
  <conditionalFormatting sqref="F20:F21">
    <cfRule type="cellIs" dxfId="1" priority="2" stopIfTrue="1" operator="equal">
      <formula>"条件確認"</formula>
    </cfRule>
  </conditionalFormatting>
  <conditionalFormatting sqref="F20:F21">
    <cfRule type="cellIs" dxfId="2" priority="3" stopIfTrue="1" operator="equal">
      <formula>"定義済"</formula>
    </cfRule>
  </conditionalFormatting>
  <conditionalFormatting sqref="F19">
    <cfRule type="cellIs" dxfId="3" priority="4" stopIfTrue="1" operator="equal">
      <formula>"要確認"</formula>
    </cfRule>
  </conditionalFormatting>
  <conditionalFormatting sqref="F19">
    <cfRule type="cellIs" dxfId="1" priority="5" stopIfTrue="1" operator="equal">
      <formula>"条件確認"</formula>
    </cfRule>
  </conditionalFormatting>
  <conditionalFormatting sqref="F19">
    <cfRule type="cellIs" dxfId="2" priority="6" stopIfTrue="1" operator="equal">
      <formula>"定義済"</formula>
    </cfRule>
  </conditionalFormatting>
  <conditionalFormatting sqref="F4:F19">
    <cfRule type="cellIs" dxfId="3" priority="7" stopIfTrue="1" operator="equal">
      <formula>"要確認"</formula>
    </cfRule>
  </conditionalFormatting>
  <conditionalFormatting sqref="F4:F19">
    <cfRule type="cellIs" dxfId="1" priority="8" stopIfTrue="1" operator="equal">
      <formula>"条件確認"</formula>
    </cfRule>
  </conditionalFormatting>
  <conditionalFormatting sqref="F4:F19">
    <cfRule type="cellIs" dxfId="2" priority="9" stopIfTrue="1" operator="equal">
      <formula>"定義済"</formula>
    </cfRule>
  </conditionalFormatting>
  <dataValidations>
    <dataValidation type="list" allowBlank="1" showErrorMessage="1" sqref="C15">
      <formula1>"統制可能,影響可能,観測のみ"</formula1>
    </dataValidation>
    <dataValidation type="list" allowBlank="1" showErrorMessage="1" sqref="E4:E21">
      <formula1>"必須,条件付き,任意"</formula1>
    </dataValidation>
    <dataValidation type="list" allowBlank="1" showErrorMessage="1" sqref="C12">
      <formula1>"暦年,年度,案件期間"</formula1>
    </dataValidation>
    <dataValidation type="list" allowBlank="1" showErrorMessage="1" sqref="C10">
      <formula1>"地域戦略,年度事業,委託業務,媒体運用"</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E7586"/>
    <outlinePr summaryBelow="0" summaryRight="0"/>
  </sheetPr>
  <sheetViews>
    <sheetView showGridLines="0"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2.63" defaultRowHeight="15.0" outlineLevelCol="1"/>
  <cols>
    <col customWidth="1" min="1" max="1" width="9.5"/>
    <col customWidth="1" min="2" max="5" width="22.0"/>
    <col customWidth="1" min="6" max="8" width="18.88"/>
    <col customWidth="1" min="9" max="9" width="20.13"/>
    <col customWidth="1" min="10" max="10" width="14.5"/>
    <col customWidth="1" min="11" max="12" width="31.38"/>
    <col customWidth="1" min="13" max="13" width="12.63"/>
  </cols>
  <sheetData>
    <row r="1" ht="30.0" customHeight="1">
      <c r="A1" s="1" t="s">
        <v>0</v>
      </c>
      <c r="B1" s="3"/>
      <c r="C1" s="3"/>
      <c r="D1" s="3"/>
      <c r="E1" s="3"/>
      <c r="F1" s="3"/>
      <c r="G1" s="3"/>
      <c r="H1" s="3"/>
      <c r="I1" s="3"/>
      <c r="J1" s="3"/>
      <c r="K1" s="3"/>
      <c r="L1" s="3"/>
      <c r="M1" s="3"/>
    </row>
    <row r="2" ht="37.5" customHeight="1">
      <c r="A2" s="5" t="s">
        <v>5</v>
      </c>
      <c r="B2" s="6"/>
      <c r="C2" s="6"/>
      <c r="D2" s="6"/>
      <c r="E2" s="6"/>
      <c r="F2" s="6"/>
      <c r="G2" s="6"/>
      <c r="H2" s="6"/>
      <c r="I2" s="6"/>
      <c r="J2" s="6"/>
      <c r="K2" s="6"/>
      <c r="L2" s="6"/>
      <c r="M2" s="6"/>
    </row>
    <row r="3" ht="42.0" customHeight="1">
      <c r="A3" s="7" t="s">
        <v>6</v>
      </c>
      <c r="B3" s="8" t="s">
        <v>8</v>
      </c>
      <c r="C3" s="8" t="s">
        <v>9</v>
      </c>
      <c r="D3" s="8" t="s">
        <v>11</v>
      </c>
      <c r="E3" s="8" t="s">
        <v>12</v>
      </c>
      <c r="F3" s="13" t="s">
        <v>14</v>
      </c>
      <c r="G3" s="13" t="s">
        <v>19</v>
      </c>
      <c r="H3" s="13" t="s">
        <v>21</v>
      </c>
      <c r="I3" s="16" t="s">
        <v>23</v>
      </c>
      <c r="J3" s="16" t="s">
        <v>26</v>
      </c>
      <c r="K3" s="20" t="s">
        <v>29</v>
      </c>
      <c r="L3" s="20" t="s">
        <v>31</v>
      </c>
      <c r="M3" s="22" t="s">
        <v>18</v>
      </c>
    </row>
    <row r="4">
      <c r="A4" s="25" t="s">
        <v>33</v>
      </c>
      <c r="B4" s="21"/>
      <c r="C4" s="21"/>
      <c r="D4" s="21"/>
      <c r="E4" s="21"/>
      <c r="F4" s="21"/>
      <c r="G4" s="21"/>
      <c r="H4" s="21"/>
      <c r="I4" s="21"/>
      <c r="J4" s="21"/>
      <c r="K4" s="21"/>
      <c r="L4" s="21"/>
      <c r="M4" s="38" t="str">
        <f t="shared" ref="M4:M18" si="1">IF(COUNTA(B4:H4)=0,"未使用",IF(OR(B4="",C4="",J4="",K4="",AND(D4="",E4=""),IF(OR(J4="統制可能",J4="影響可能"),I4="",FALSE)),"要確認","定義済"))</f>
        <v>未使用</v>
      </c>
    </row>
    <row r="5">
      <c r="A5" s="25" t="s">
        <v>69</v>
      </c>
      <c r="B5" s="21"/>
      <c r="C5" s="21"/>
      <c r="D5" s="21"/>
      <c r="E5" s="21"/>
      <c r="F5" s="21"/>
      <c r="G5" s="21"/>
      <c r="H5" s="21"/>
      <c r="I5" s="21"/>
      <c r="J5" s="21"/>
      <c r="K5" s="21"/>
      <c r="L5" s="21"/>
      <c r="M5" s="38" t="str">
        <f t="shared" si="1"/>
        <v>未使用</v>
      </c>
    </row>
    <row r="6">
      <c r="A6" s="25" t="s">
        <v>90</v>
      </c>
      <c r="B6" s="21"/>
      <c r="C6" s="21"/>
      <c r="D6" s="21"/>
      <c r="E6" s="21"/>
      <c r="F6" s="21"/>
      <c r="G6" s="21"/>
      <c r="H6" s="21"/>
      <c r="I6" s="21"/>
      <c r="J6" s="21"/>
      <c r="K6" s="21"/>
      <c r="L6" s="21"/>
      <c r="M6" s="38" t="str">
        <f t="shared" si="1"/>
        <v>未使用</v>
      </c>
    </row>
    <row r="7">
      <c r="A7" s="25" t="s">
        <v>104</v>
      </c>
      <c r="B7" s="21"/>
      <c r="C7" s="21"/>
      <c r="D7" s="21"/>
      <c r="E7" s="21"/>
      <c r="F7" s="21"/>
      <c r="G7" s="21"/>
      <c r="H7" s="21"/>
      <c r="I7" s="21"/>
      <c r="J7" s="21"/>
      <c r="K7" s="21"/>
      <c r="L7" s="21"/>
      <c r="M7" s="38" t="str">
        <f t="shared" si="1"/>
        <v>未使用</v>
      </c>
    </row>
    <row r="8">
      <c r="A8" s="25" t="s">
        <v>119</v>
      </c>
      <c r="B8" s="21"/>
      <c r="C8" s="21"/>
      <c r="D8" s="21"/>
      <c r="E8" s="21"/>
      <c r="F8" s="21"/>
      <c r="G8" s="21"/>
      <c r="H8" s="21"/>
      <c r="I8" s="21"/>
      <c r="J8" s="21"/>
      <c r="K8" s="21"/>
      <c r="L8" s="21"/>
      <c r="M8" s="38" t="str">
        <f t="shared" si="1"/>
        <v>未使用</v>
      </c>
    </row>
    <row r="9">
      <c r="A9" s="25" t="s">
        <v>130</v>
      </c>
      <c r="B9" s="21"/>
      <c r="C9" s="21"/>
      <c r="D9" s="21"/>
      <c r="E9" s="21"/>
      <c r="F9" s="21"/>
      <c r="G9" s="21"/>
      <c r="H9" s="21"/>
      <c r="I9" s="21"/>
      <c r="J9" s="21"/>
      <c r="K9" s="21"/>
      <c r="L9" s="21"/>
      <c r="M9" s="38" t="str">
        <f t="shared" si="1"/>
        <v>未使用</v>
      </c>
    </row>
    <row r="10">
      <c r="A10" s="25" t="s">
        <v>138</v>
      </c>
      <c r="B10" s="21"/>
      <c r="C10" s="21"/>
      <c r="D10" s="21"/>
      <c r="E10" s="21"/>
      <c r="F10" s="21"/>
      <c r="G10" s="21"/>
      <c r="H10" s="21"/>
      <c r="I10" s="21"/>
      <c r="J10" s="21"/>
      <c r="K10" s="21"/>
      <c r="L10" s="21"/>
      <c r="M10" s="38" t="str">
        <f t="shared" si="1"/>
        <v>未使用</v>
      </c>
    </row>
    <row r="11">
      <c r="A11" s="25" t="s">
        <v>149</v>
      </c>
      <c r="B11" s="21"/>
      <c r="C11" s="21"/>
      <c r="D11" s="21"/>
      <c r="E11" s="21"/>
      <c r="F11" s="21"/>
      <c r="G11" s="21"/>
      <c r="H11" s="21"/>
      <c r="I11" s="21"/>
      <c r="J11" s="21"/>
      <c r="K11" s="21"/>
      <c r="L11" s="21"/>
      <c r="M11" s="38" t="str">
        <f t="shared" si="1"/>
        <v>未使用</v>
      </c>
    </row>
    <row r="12">
      <c r="A12" s="25" t="s">
        <v>163</v>
      </c>
      <c r="B12" s="21"/>
      <c r="C12" s="21"/>
      <c r="D12" s="21"/>
      <c r="E12" s="21"/>
      <c r="F12" s="21"/>
      <c r="G12" s="21"/>
      <c r="H12" s="21"/>
      <c r="I12" s="21"/>
      <c r="J12" s="21"/>
      <c r="K12" s="21"/>
      <c r="L12" s="21"/>
      <c r="M12" s="38" t="str">
        <f t="shared" si="1"/>
        <v>未使用</v>
      </c>
    </row>
    <row r="13">
      <c r="A13" s="25" t="s">
        <v>173</v>
      </c>
      <c r="B13" s="21"/>
      <c r="C13" s="21"/>
      <c r="D13" s="21"/>
      <c r="E13" s="21"/>
      <c r="F13" s="21"/>
      <c r="G13" s="21"/>
      <c r="H13" s="21"/>
      <c r="I13" s="21"/>
      <c r="J13" s="21"/>
      <c r="K13" s="21"/>
      <c r="L13" s="21"/>
      <c r="M13" s="38" t="str">
        <f t="shared" si="1"/>
        <v>未使用</v>
      </c>
    </row>
    <row r="14">
      <c r="A14" s="25" t="s">
        <v>182</v>
      </c>
      <c r="B14" s="21"/>
      <c r="C14" s="21"/>
      <c r="D14" s="21"/>
      <c r="E14" s="21"/>
      <c r="F14" s="21"/>
      <c r="G14" s="21"/>
      <c r="H14" s="21"/>
      <c r="I14" s="21"/>
      <c r="J14" s="21"/>
      <c r="K14" s="21"/>
      <c r="L14" s="21"/>
      <c r="M14" s="38" t="str">
        <f t="shared" si="1"/>
        <v>未使用</v>
      </c>
    </row>
    <row r="15">
      <c r="A15" s="25" t="s">
        <v>191</v>
      </c>
      <c r="B15" s="21"/>
      <c r="C15" s="21"/>
      <c r="D15" s="21"/>
      <c r="E15" s="21"/>
      <c r="F15" s="21"/>
      <c r="G15" s="21"/>
      <c r="H15" s="21"/>
      <c r="I15" s="21"/>
      <c r="J15" s="21"/>
      <c r="K15" s="21"/>
      <c r="L15" s="21"/>
      <c r="M15" s="38" t="str">
        <f t="shared" si="1"/>
        <v>未使用</v>
      </c>
    </row>
    <row r="16">
      <c r="A16" s="25" t="s">
        <v>194</v>
      </c>
      <c r="B16" s="21"/>
      <c r="C16" s="21"/>
      <c r="D16" s="21"/>
      <c r="E16" s="21"/>
      <c r="F16" s="21"/>
      <c r="G16" s="21"/>
      <c r="H16" s="21"/>
      <c r="I16" s="21"/>
      <c r="J16" s="21"/>
      <c r="K16" s="21"/>
      <c r="L16" s="21"/>
      <c r="M16" s="38" t="str">
        <f t="shared" si="1"/>
        <v>未使用</v>
      </c>
    </row>
    <row r="17">
      <c r="A17" s="25" t="s">
        <v>198</v>
      </c>
      <c r="B17" s="21"/>
      <c r="C17" s="21"/>
      <c r="D17" s="21"/>
      <c r="E17" s="21"/>
      <c r="F17" s="21"/>
      <c r="G17" s="21"/>
      <c r="H17" s="21"/>
      <c r="I17" s="21"/>
      <c r="J17" s="21"/>
      <c r="K17" s="21"/>
      <c r="L17" s="21"/>
      <c r="M17" s="38" t="str">
        <f t="shared" si="1"/>
        <v>未使用</v>
      </c>
    </row>
    <row r="18">
      <c r="A18" s="67" t="s">
        <v>201</v>
      </c>
      <c r="B18" s="59"/>
      <c r="C18" s="59"/>
      <c r="D18" s="59"/>
      <c r="E18" s="59"/>
      <c r="F18" s="59"/>
      <c r="G18" s="59"/>
      <c r="H18" s="59"/>
      <c r="I18" s="59"/>
      <c r="J18" s="59"/>
      <c r="K18" s="59"/>
      <c r="L18" s="59"/>
      <c r="M18" s="71" t="str">
        <f t="shared" si="1"/>
        <v>未使用</v>
      </c>
    </row>
  </sheetData>
  <autoFilter ref="$A$3:$M$18"/>
  <conditionalFormatting sqref="M4:M18">
    <cfRule type="cellIs" dxfId="3" priority="1" stopIfTrue="1" operator="equal">
      <formula>"要確認"</formula>
    </cfRule>
  </conditionalFormatting>
  <conditionalFormatting sqref="M4:M18">
    <cfRule type="cellIs" dxfId="2" priority="2" stopIfTrue="1" operator="equal">
      <formula>"定義済"</formula>
    </cfRule>
  </conditionalFormatting>
  <dataValidations>
    <dataValidation type="list" allowBlank="1" showErrorMessage="1" sqref="J4:J18">
      <formula1>"統制可能,影響可能,観測のみ"</formula1>
    </dataValidation>
  </dataValidations>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F7D73"/>
    <pageSetUpPr/>
  </sheetPr>
  <sheetViews>
    <sheetView showGridLines="0" workbookViewId="0">
      <pane xSplit="2.0" ySplit="3.0" topLeftCell="C4" activePane="bottomRight" state="frozen"/>
      <selection activeCell="C1" sqref="C1" pane="topRight"/>
      <selection activeCell="A4" sqref="A4" pane="bottomLeft"/>
      <selection activeCell="C4" sqref="C4" pane="bottomRight"/>
    </sheetView>
  </sheetViews>
  <sheetFormatPr customHeight="1" defaultColWidth="12.63" defaultRowHeight="15.0" outlineLevelCol="1"/>
  <cols>
    <col customWidth="1" min="1" max="1" width="9.5"/>
    <col customWidth="1" min="2" max="2" width="16.38"/>
    <col customWidth="1" min="3" max="4" width="14.5"/>
    <col customWidth="1" min="5" max="5" width="18.88"/>
    <col customWidth="1" min="6" max="6" width="22.63"/>
    <col customWidth="1" min="7" max="7" width="23.88"/>
    <col customWidth="1" min="8" max="9" width="27.63"/>
    <col customWidth="1" hidden="1" min="10" max="11" width="13.88" outlineLevel="1"/>
    <col customWidth="1" min="12" max="12" width="9.5"/>
    <col customWidth="1" min="13" max="13" width="23.88"/>
    <col customWidth="1" min="14" max="15" width="13.88"/>
    <col customWidth="1" min="16" max="17" width="20.13"/>
    <col customWidth="1" hidden="1" min="18" max="18" width="16.38" outlineLevel="1"/>
    <col customWidth="1" hidden="1" min="19" max="19" width="13.25" outlineLevel="1"/>
    <col customWidth="1" hidden="1" min="20" max="20" width="18.88" outlineLevel="1"/>
    <col customWidth="1" min="21" max="21" width="14.5"/>
    <col customWidth="1" min="22" max="23" width="22.63"/>
    <col customWidth="1" hidden="1" min="24" max="24" width="11.38" outlineLevel="1"/>
    <col customWidth="1" hidden="1" min="25" max="25" width="14.5" outlineLevel="1"/>
    <col customWidth="1" hidden="1" min="26" max="27" width="22.63" outlineLevel="1"/>
    <col customWidth="1" hidden="1" min="28" max="29" width="13.88" outlineLevel="1"/>
    <col customWidth="1" hidden="1" min="30" max="30" width="17.63" outlineLevel="1"/>
    <col customWidth="1" hidden="1" min="31" max="31" width="22.63" outlineLevel="1"/>
    <col customWidth="1" min="32" max="32" width="22.63"/>
    <col customWidth="1" min="33" max="33" width="12.63"/>
  </cols>
  <sheetData>
    <row r="1" ht="30.0" customHeight="1">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ht="46.5" customHeight="1">
      <c r="A2" s="5" t="s">
        <v>28</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row>
    <row r="3" ht="52.5" customHeight="1">
      <c r="A3" s="7" t="s">
        <v>37</v>
      </c>
      <c r="B3" s="8" t="s">
        <v>39</v>
      </c>
      <c r="C3" s="8" t="s">
        <v>41</v>
      </c>
      <c r="D3" s="8" t="s">
        <v>46</v>
      </c>
      <c r="E3" s="8" t="s">
        <v>48</v>
      </c>
      <c r="F3" s="8" t="s">
        <v>51</v>
      </c>
      <c r="G3" s="20" t="s">
        <v>53</v>
      </c>
      <c r="H3" s="20" t="s">
        <v>55</v>
      </c>
      <c r="I3" s="20" t="s">
        <v>56</v>
      </c>
      <c r="J3" s="13" t="s">
        <v>59</v>
      </c>
      <c r="K3" s="13" t="s">
        <v>62</v>
      </c>
      <c r="L3" s="13" t="s">
        <v>65</v>
      </c>
      <c r="M3" s="39" t="s">
        <v>67</v>
      </c>
      <c r="N3" s="39" t="s">
        <v>72</v>
      </c>
      <c r="O3" s="39" t="s">
        <v>74</v>
      </c>
      <c r="P3" s="39" t="s">
        <v>75</v>
      </c>
      <c r="Q3" s="39" t="s">
        <v>78</v>
      </c>
      <c r="R3" s="39" t="s">
        <v>81</v>
      </c>
      <c r="S3" s="39" t="s">
        <v>83</v>
      </c>
      <c r="T3" s="39" t="s">
        <v>85</v>
      </c>
      <c r="U3" s="39" t="s">
        <v>89</v>
      </c>
      <c r="V3" s="43" t="s">
        <v>92</v>
      </c>
      <c r="W3" s="43" t="s">
        <v>95</v>
      </c>
      <c r="X3" s="43" t="s">
        <v>97</v>
      </c>
      <c r="Y3" s="43" t="s">
        <v>99</v>
      </c>
      <c r="Z3" s="43" t="s">
        <v>101</v>
      </c>
      <c r="AA3" s="43" t="s">
        <v>103</v>
      </c>
      <c r="AB3" s="43" t="s">
        <v>107</v>
      </c>
      <c r="AC3" s="43" t="s">
        <v>109</v>
      </c>
      <c r="AD3" s="43" t="s">
        <v>112</v>
      </c>
      <c r="AE3" s="43" t="s">
        <v>113</v>
      </c>
      <c r="AF3" s="43" t="s">
        <v>117</v>
      </c>
      <c r="AG3" s="22" t="s">
        <v>120</v>
      </c>
    </row>
    <row r="4">
      <c r="A4" s="25" t="s">
        <v>122</v>
      </c>
      <c r="B4" s="21"/>
      <c r="C4" s="21"/>
      <c r="D4" s="50"/>
      <c r="E4" s="50"/>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38" t="str">
        <f t="shared" ref="AG4:AG23" si="1">IF(F4="","未使用",IF(OR(B4="",C4="",D4="",E4="",G4="",H4="",I4="",L4="",M4="",N4="",O4="",P4="",Q4="",R4="",S4="",T4="",U4="",V4="",W4="",X4="",Y4="",Z4="",IF(OR(E4="全数調査",E4="標本調査・アンケート"),OR(AA4="",AB4="",AC4="",AD4=""),FALSE)),"要確認","定義済"))</f>
        <v>未使用</v>
      </c>
    </row>
    <row r="5">
      <c r="A5" s="25" t="s">
        <v>204</v>
      </c>
      <c r="B5" s="21"/>
      <c r="C5" s="21"/>
      <c r="D5" s="50"/>
      <c r="E5" s="50"/>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38" t="str">
        <f t="shared" si="1"/>
        <v>未使用</v>
      </c>
    </row>
    <row r="6">
      <c r="A6" s="25" t="s">
        <v>212</v>
      </c>
      <c r="B6" s="21"/>
      <c r="C6" s="21"/>
      <c r="D6" s="50"/>
      <c r="E6" s="50"/>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38" t="str">
        <f t="shared" si="1"/>
        <v>未使用</v>
      </c>
    </row>
    <row r="7">
      <c r="A7" s="25" t="s">
        <v>237</v>
      </c>
      <c r="B7" s="21"/>
      <c r="C7" s="21"/>
      <c r="D7" s="50"/>
      <c r="E7" s="50"/>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38" t="str">
        <f t="shared" si="1"/>
        <v>未使用</v>
      </c>
    </row>
    <row r="8">
      <c r="A8" s="25" t="s">
        <v>259</v>
      </c>
      <c r="B8" s="21"/>
      <c r="C8" s="21"/>
      <c r="D8" s="50"/>
      <c r="E8" s="50"/>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38" t="str">
        <f t="shared" si="1"/>
        <v>未使用</v>
      </c>
    </row>
    <row r="9">
      <c r="A9" s="25" t="s">
        <v>277</v>
      </c>
      <c r="B9" s="21"/>
      <c r="C9" s="21"/>
      <c r="D9" s="50"/>
      <c r="E9" s="50"/>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38" t="str">
        <f t="shared" si="1"/>
        <v>未使用</v>
      </c>
    </row>
    <row r="10">
      <c r="A10" s="25" t="s">
        <v>295</v>
      </c>
      <c r="B10" s="21"/>
      <c r="C10" s="21"/>
      <c r="D10" s="50"/>
      <c r="E10" s="50"/>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38" t="str">
        <f t="shared" si="1"/>
        <v>未使用</v>
      </c>
    </row>
    <row r="11">
      <c r="A11" s="25" t="s">
        <v>304</v>
      </c>
      <c r="B11" s="21"/>
      <c r="C11" s="21"/>
      <c r="D11" s="50"/>
      <c r="E11" s="50"/>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38" t="str">
        <f t="shared" si="1"/>
        <v>未使用</v>
      </c>
    </row>
    <row r="12">
      <c r="A12" s="25" t="s">
        <v>321</v>
      </c>
      <c r="B12" s="21"/>
      <c r="C12" s="21"/>
      <c r="D12" s="50"/>
      <c r="E12" s="50"/>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38" t="str">
        <f t="shared" si="1"/>
        <v>未使用</v>
      </c>
    </row>
    <row r="13">
      <c r="A13" s="25" t="s">
        <v>344</v>
      </c>
      <c r="B13" s="21"/>
      <c r="C13" s="21"/>
      <c r="D13" s="50"/>
      <c r="E13" s="50"/>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38" t="str">
        <f t="shared" si="1"/>
        <v>未使用</v>
      </c>
    </row>
    <row r="14">
      <c r="A14" s="25" t="s">
        <v>357</v>
      </c>
      <c r="B14" s="21"/>
      <c r="C14" s="21"/>
      <c r="D14" s="50"/>
      <c r="E14" s="50"/>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38" t="str">
        <f t="shared" si="1"/>
        <v>未使用</v>
      </c>
    </row>
    <row r="15">
      <c r="A15" s="25" t="s">
        <v>359</v>
      </c>
      <c r="B15" s="21"/>
      <c r="C15" s="21"/>
      <c r="D15" s="50"/>
      <c r="E15" s="50"/>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38" t="str">
        <f t="shared" si="1"/>
        <v>未使用</v>
      </c>
    </row>
    <row r="16">
      <c r="A16" s="25" t="s">
        <v>360</v>
      </c>
      <c r="B16" s="21"/>
      <c r="C16" s="21"/>
      <c r="D16" s="50"/>
      <c r="E16" s="50"/>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38" t="str">
        <f t="shared" si="1"/>
        <v>未使用</v>
      </c>
    </row>
    <row r="17">
      <c r="A17" s="25" t="s">
        <v>368</v>
      </c>
      <c r="B17" s="21"/>
      <c r="C17" s="21"/>
      <c r="D17" s="50"/>
      <c r="E17" s="50"/>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38" t="str">
        <f t="shared" si="1"/>
        <v>未使用</v>
      </c>
    </row>
    <row r="18">
      <c r="A18" s="25" t="s">
        <v>385</v>
      </c>
      <c r="B18" s="21"/>
      <c r="C18" s="21"/>
      <c r="D18" s="50"/>
      <c r="E18" s="50"/>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38" t="str">
        <f t="shared" si="1"/>
        <v>未使用</v>
      </c>
    </row>
    <row r="19">
      <c r="A19" s="25" t="s">
        <v>399</v>
      </c>
      <c r="B19" s="21"/>
      <c r="C19" s="21"/>
      <c r="D19" s="50"/>
      <c r="E19" s="50"/>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38" t="str">
        <f t="shared" si="1"/>
        <v>未使用</v>
      </c>
    </row>
    <row r="20">
      <c r="A20" s="25" t="s">
        <v>414</v>
      </c>
      <c r="B20" s="21"/>
      <c r="C20" s="21"/>
      <c r="D20" s="50"/>
      <c r="E20" s="50"/>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38" t="str">
        <f t="shared" si="1"/>
        <v>未使用</v>
      </c>
    </row>
    <row r="21">
      <c r="A21" s="25" t="s">
        <v>432</v>
      </c>
      <c r="B21" s="21"/>
      <c r="C21" s="21"/>
      <c r="D21" s="50"/>
      <c r="E21" s="50"/>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38" t="str">
        <f t="shared" si="1"/>
        <v>未使用</v>
      </c>
    </row>
    <row r="22">
      <c r="A22" s="25" t="s">
        <v>450</v>
      </c>
      <c r="B22" s="21"/>
      <c r="C22" s="21"/>
      <c r="D22" s="50"/>
      <c r="E22" s="50"/>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38" t="str">
        <f t="shared" si="1"/>
        <v>未使用</v>
      </c>
    </row>
    <row r="23">
      <c r="A23" s="67" t="s">
        <v>464</v>
      </c>
      <c r="B23" s="59"/>
      <c r="C23" s="59"/>
      <c r="D23" s="124"/>
      <c r="E23" s="124"/>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71" t="str">
        <f t="shared" si="1"/>
        <v>未使用</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sheetData>
  <autoFilter ref="$A$3:$AG$23"/>
  <conditionalFormatting sqref="D4:E23 AG4:AG23">
    <cfRule type="cellIs" dxfId="3" priority="1" stopIfTrue="1" operator="equal">
      <formula>"要確認"</formula>
    </cfRule>
  </conditionalFormatting>
  <conditionalFormatting sqref="D4:E23 AG4:AG23">
    <cfRule type="cellIs" dxfId="2" priority="2" stopIfTrue="1" operator="equal">
      <formula>"定義済"</formula>
    </cfRule>
  </conditionalFormatting>
  <dataValidations>
    <dataValidation type="list" allowBlank="1" showErrorMessage="1" sqref="Y4:Y23">
      <formula1>"初回測定,比較可能,要補正,比較不可"</formula1>
    </dataValidation>
    <dataValidation type="list" allowBlank="1" showErrorMessage="1" sqref="E4:E23">
      <formula1>"行政統計・公的統計,業務・取引データ,デジタルログ,全数調査,標本調査・アンケート,推計・モデル算定,その他"</formula1>
    </dataValidation>
    <dataValidation type="list" allowBlank="1" showErrorMessage="1" sqref="C4:C23">
      <formula1>"KGI,KPI,診断指標,活動量,ガードレール"</formula1>
    </dataValidation>
    <dataValidation type="list" allowBlank="1" showErrorMessage="1" sqref="D4:D23">
      <formula1>"目標管理,閾値管理,許容範囲管理,履行管理,モニタリングのみ"</formula1>
    </dataValidation>
    <dataValidation type="list" allowBlank="1" showErrorMessage="1" sqref="B4:B23">
      <formula1>"地域全体の成果,個別事業・委託の直接成果,DMO活動（マネジメント）の直接成果,DMO活動（マーケティング）の直接成果,組織運営,履行・活動,ガードレール"</formula1>
    </dataValidation>
    <dataValidation type="list" allowBlank="1" showErrorMessage="1" sqref="S4:S23">
      <formula1>"日次,週次,月次,四半期,半期,年次,都度"</formula1>
    </dataValidation>
  </dataValidations>
  <printOptions/>
  <pageMargins bottom="0.75" footer="0.0" header="0.0" left="0.7" right="0.7" top="0.75"/>
  <pageSetup orientation="landscape"/>
  <drawing r:id="rId2"/>
  <legacyDrawing r:id="rId3"/>
</worksheet>
</file>

<file path=xl/worksheets/sheet5.xml><?xml version="1.0" encoding="utf-8"?>
<worksheet xmlns="http://schemas.openxmlformats.org/spreadsheetml/2006/main" xmlns:ns1="http://schemas.openxmlformats.org/officeDocument/2006/relationships">
  <sheetPr>
    <tabColor rgb="FF416A8A"/>
    <pageSetUpPr/>
  </sheetPr>
  <sheetViews>
    <sheetView showGridLines="0" workbookViewId="0">
      <pane xSplit="3.0" ySplit="3.0" topLeftCell="D4" activePane="bottomRight" state="frozen"/>
      <selection activeCell="D1" sqref="D1" pane="topRight"/>
      <selection activeCell="A4" sqref="A4" pane="bottomLeft"/>
      <selection activeCell="D4" sqref="D4" pane="bottomRight"/>
    </sheetView>
  </sheetViews>
  <sheetFormatPr customHeight="1" defaultColWidth="12.63" defaultRowHeight="15.0" outlineLevelCol="1"/>
  <cols>
    <col customWidth="1" min="1" max="1" width="9.5"/>
    <col customWidth="1" min="2" max="2" width="22.63"/>
    <col customWidth="1" min="3" max="3" width="15.13"/>
    <col customWidth="1" min="4" max="4" width="14.5"/>
    <col customWidth="1" min="5" max="5" width="12.63"/>
    <col customWidth="1" min="6" max="6" width="20.13"/>
    <col customWidth="1" min="7" max="7" width="14.5"/>
    <col customWidth="1" min="8" max="8" width="12.63"/>
    <col customWidth="1" min="9" max="9" width="15.13"/>
    <col customWidth="1" min="10" max="10" width="26.38"/>
    <col customWidth="1" min="11" max="13" width="15.13"/>
    <col customWidth="1" min="14" max="14" width="27.63"/>
    <col customWidth="1" hidden="1" min="15" max="17" width="27.63" outlineLevel="1"/>
    <col customWidth="1" min="18" max="18" width="23.88"/>
    <col customWidth="1" min="19" max="19" width="20.13"/>
    <col customWidth="1" hidden="1" min="20" max="21" width="23.25" outlineLevel="1"/>
    <col customWidth="1" hidden="1" min="22" max="22" width="16.38" outlineLevel="1"/>
    <col customWidth="1" hidden="1" min="23" max="23" width="15.13" outlineLevel="1"/>
    <col customWidth="1" min="24" max="24" width="12.63"/>
  </cols>
  <sheetData>
    <row r="1" ht="30.0" customHeight="1">
      <c r="A1" s="1" t="s">
        <v>211</v>
      </c>
      <c r="B1" s="3"/>
      <c r="C1" s="3"/>
      <c r="D1" s="3"/>
      <c r="E1" s="3"/>
      <c r="F1" s="3"/>
      <c r="G1" s="3"/>
      <c r="H1" s="3"/>
      <c r="I1" s="3"/>
      <c r="J1" s="3"/>
      <c r="K1" s="3"/>
      <c r="L1" s="3"/>
      <c r="M1" s="3"/>
      <c r="N1" s="3"/>
      <c r="O1" s="3"/>
      <c r="P1" s="3"/>
      <c r="Q1" s="3"/>
      <c r="R1" s="3"/>
      <c r="S1" s="3"/>
      <c r="T1" s="3"/>
      <c r="U1" s="3"/>
      <c r="V1" s="3"/>
      <c r="W1" s="3"/>
      <c r="X1" s="3"/>
    </row>
    <row r="2" ht="46.5" customHeight="1">
      <c r="A2" s="5" t="s">
        <v>216</v>
      </c>
      <c r="B2" s="6"/>
      <c r="C2" s="6"/>
      <c r="D2" s="6"/>
      <c r="E2" s="6"/>
      <c r="F2" s="6"/>
      <c r="G2" s="6"/>
      <c r="H2" s="6"/>
      <c r="I2" s="6"/>
      <c r="J2" s="6"/>
      <c r="K2" s="6"/>
      <c r="L2" s="6"/>
      <c r="M2" s="6"/>
      <c r="N2" s="6"/>
      <c r="O2" s="6"/>
      <c r="P2" s="6"/>
      <c r="Q2" s="6"/>
      <c r="R2" s="6"/>
      <c r="S2" s="6"/>
      <c r="T2" s="6"/>
      <c r="U2" s="6"/>
      <c r="V2" s="6"/>
      <c r="W2" s="6"/>
      <c r="X2" s="6"/>
    </row>
    <row r="3" ht="52.5" customHeight="1">
      <c r="A3" s="83" t="s">
        <v>37</v>
      </c>
      <c r="B3" s="8" t="s">
        <v>51</v>
      </c>
      <c r="C3" s="8" t="s">
        <v>46</v>
      </c>
      <c r="D3" s="20" t="s">
        <v>220</v>
      </c>
      <c r="E3" s="20" t="s">
        <v>221</v>
      </c>
      <c r="F3" s="20" t="s">
        <v>222</v>
      </c>
      <c r="G3" s="20" t="s">
        <v>223</v>
      </c>
      <c r="H3" s="20" t="s">
        <v>224</v>
      </c>
      <c r="I3" s="20" t="s">
        <v>225</v>
      </c>
      <c r="J3" s="20" t="s">
        <v>226</v>
      </c>
      <c r="K3" s="20" t="s">
        <v>227</v>
      </c>
      <c r="L3" s="20" t="s">
        <v>228</v>
      </c>
      <c r="M3" s="20" t="s">
        <v>229</v>
      </c>
      <c r="N3" s="20" t="s">
        <v>230</v>
      </c>
      <c r="O3" s="39" t="s">
        <v>231</v>
      </c>
      <c r="P3" s="39" t="s">
        <v>232</v>
      </c>
      <c r="Q3" s="39" t="s">
        <v>234</v>
      </c>
      <c r="R3" s="39" t="s">
        <v>235</v>
      </c>
      <c r="S3" s="39" t="s">
        <v>236</v>
      </c>
      <c r="T3" s="39" t="s">
        <v>238</v>
      </c>
      <c r="U3" s="39" t="s">
        <v>239</v>
      </c>
      <c r="V3" s="39" t="s">
        <v>242</v>
      </c>
      <c r="W3" s="39" t="s">
        <v>244</v>
      </c>
      <c r="X3" s="22" t="s">
        <v>245</v>
      </c>
    </row>
    <row r="4">
      <c r="A4" s="84" t="s">
        <v>122</v>
      </c>
      <c r="B4" s="85" t="str">
        <f>IFNA(VLOOKUP(A4,'03_指標定義'!A$4:F$23,6,FALSE),"")</f>
        <v/>
      </c>
      <c r="C4" s="87" t="str">
        <f>IF(A4="","",IFNA(VLOOKUP(A4,'03_指標定義'!A$4:D$23,4,FALSE),""))</f>
        <v/>
      </c>
      <c r="D4" s="21"/>
      <c r="E4" s="21"/>
      <c r="F4" s="21"/>
      <c r="G4" s="21"/>
      <c r="H4" s="21"/>
      <c r="I4" s="21"/>
      <c r="J4" s="21"/>
      <c r="K4" s="21"/>
      <c r="L4" s="21"/>
      <c r="M4" s="21"/>
      <c r="N4" s="21"/>
      <c r="O4" s="21"/>
      <c r="P4" s="21"/>
      <c r="Q4" s="21"/>
      <c r="R4" s="21"/>
      <c r="S4" s="21"/>
      <c r="T4" s="21"/>
      <c r="U4" s="21"/>
      <c r="V4" s="21"/>
      <c r="W4" s="21"/>
      <c r="X4" s="38" t="str">
        <f t="shared" ref="X4:X23" si="1">IF(B4="","未使用",IF(OR(C4="",D4="",E4="",F4="",G4="",K4="",U4="",V4="",W4=""),"要確認",IF(OR(AND(C4="目標管理",OR(H4="",I4="",J4="",N4="",O4="",P4="",Q4="")),AND(C4="閾値管理",OR(L4="",M4="",O4="",P4="",Q4="")),AND(C4="許容範囲管理",OR(S4="",O4="",P4="",Q4="")),AND(C4="履行管理",OR(H4="",N4="",P4="",Q4=""))),"要確認","定義済")))</f>
        <v>未使用</v>
      </c>
    </row>
    <row r="5">
      <c r="A5" s="84" t="s">
        <v>204</v>
      </c>
      <c r="B5" s="85" t="str">
        <f>IFNA(VLOOKUP(A5,'03_指標定義'!A$4:F$23,6,FALSE),"")</f>
        <v/>
      </c>
      <c r="C5" s="87" t="str">
        <f>IF(A5="","",IFNA(VLOOKUP(A5,'03_指標定義'!A$4:D$23,4,FALSE),""))</f>
        <v/>
      </c>
      <c r="D5" s="21"/>
      <c r="E5" s="21"/>
      <c r="F5" s="21"/>
      <c r="G5" s="21"/>
      <c r="H5" s="21"/>
      <c r="I5" s="21"/>
      <c r="J5" s="21"/>
      <c r="K5" s="21"/>
      <c r="L5" s="21"/>
      <c r="M5" s="21"/>
      <c r="N5" s="21"/>
      <c r="O5" s="21"/>
      <c r="P5" s="21"/>
      <c r="Q5" s="21"/>
      <c r="R5" s="21"/>
      <c r="S5" s="21"/>
      <c r="T5" s="21"/>
      <c r="U5" s="21"/>
      <c r="V5" s="21"/>
      <c r="W5" s="21"/>
      <c r="X5" s="38" t="str">
        <f t="shared" si="1"/>
        <v>未使用</v>
      </c>
    </row>
    <row r="6">
      <c r="A6" s="84" t="s">
        <v>212</v>
      </c>
      <c r="B6" s="85" t="str">
        <f>IFNA(VLOOKUP(A6,'03_指標定義'!A$4:F$23,6,FALSE),"")</f>
        <v/>
      </c>
      <c r="C6" s="87" t="str">
        <f>IF(A6="","",IFNA(VLOOKUP(A6,'03_指標定義'!A$4:D$23,4,FALSE),""))</f>
        <v/>
      </c>
      <c r="D6" s="21"/>
      <c r="E6" s="21"/>
      <c r="F6" s="21"/>
      <c r="G6" s="21"/>
      <c r="H6" s="21"/>
      <c r="I6" s="21"/>
      <c r="J6" s="21"/>
      <c r="K6" s="21"/>
      <c r="L6" s="21"/>
      <c r="M6" s="21"/>
      <c r="N6" s="21"/>
      <c r="O6" s="21"/>
      <c r="P6" s="21"/>
      <c r="Q6" s="21"/>
      <c r="R6" s="21"/>
      <c r="S6" s="21"/>
      <c r="T6" s="21"/>
      <c r="U6" s="21"/>
      <c r="V6" s="21"/>
      <c r="W6" s="21"/>
      <c r="X6" s="38" t="str">
        <f t="shared" si="1"/>
        <v>未使用</v>
      </c>
    </row>
    <row r="7">
      <c r="A7" s="84" t="s">
        <v>237</v>
      </c>
      <c r="B7" s="85" t="str">
        <f>IFNA(VLOOKUP(A7,'03_指標定義'!A$4:F$23,6,FALSE),"")</f>
        <v/>
      </c>
      <c r="C7" s="87" t="str">
        <f>IF(A7="","",IFNA(VLOOKUP(A7,'03_指標定義'!A$4:D$23,4,FALSE),""))</f>
        <v/>
      </c>
      <c r="D7" s="21"/>
      <c r="E7" s="21"/>
      <c r="F7" s="21"/>
      <c r="G7" s="21"/>
      <c r="H7" s="21"/>
      <c r="I7" s="21"/>
      <c r="J7" s="21"/>
      <c r="K7" s="21"/>
      <c r="L7" s="21"/>
      <c r="M7" s="21"/>
      <c r="N7" s="21"/>
      <c r="O7" s="21"/>
      <c r="P7" s="21"/>
      <c r="Q7" s="21"/>
      <c r="R7" s="21"/>
      <c r="S7" s="21"/>
      <c r="T7" s="21"/>
      <c r="U7" s="21"/>
      <c r="V7" s="21"/>
      <c r="W7" s="21"/>
      <c r="X7" s="38" t="str">
        <f t="shared" si="1"/>
        <v>未使用</v>
      </c>
    </row>
    <row r="8">
      <c r="A8" s="84" t="s">
        <v>259</v>
      </c>
      <c r="B8" s="85" t="str">
        <f>IFNA(VLOOKUP(A8,'03_指標定義'!A$4:F$23,6,FALSE),"")</f>
        <v/>
      </c>
      <c r="C8" s="87" t="str">
        <f>IF(A8="","",IFNA(VLOOKUP(A8,'03_指標定義'!A$4:D$23,4,FALSE),""))</f>
        <v/>
      </c>
      <c r="D8" s="21"/>
      <c r="E8" s="21"/>
      <c r="F8" s="21"/>
      <c r="G8" s="21"/>
      <c r="H8" s="21"/>
      <c r="I8" s="21"/>
      <c r="J8" s="21"/>
      <c r="K8" s="21"/>
      <c r="L8" s="21"/>
      <c r="M8" s="21"/>
      <c r="N8" s="21"/>
      <c r="O8" s="21"/>
      <c r="P8" s="21"/>
      <c r="Q8" s="21"/>
      <c r="R8" s="21"/>
      <c r="S8" s="21"/>
      <c r="T8" s="21"/>
      <c r="U8" s="21"/>
      <c r="V8" s="21"/>
      <c r="W8" s="21"/>
      <c r="X8" s="38" t="str">
        <f t="shared" si="1"/>
        <v>未使用</v>
      </c>
    </row>
    <row r="9">
      <c r="A9" s="84" t="s">
        <v>277</v>
      </c>
      <c r="B9" s="85" t="str">
        <f>IFNA(VLOOKUP(A9,'03_指標定義'!A$4:F$23,6,FALSE),"")</f>
        <v/>
      </c>
      <c r="C9" s="87" t="str">
        <f>IF(A9="","",IFNA(VLOOKUP(A9,'03_指標定義'!A$4:D$23,4,FALSE),""))</f>
        <v/>
      </c>
      <c r="D9" s="21"/>
      <c r="E9" s="21"/>
      <c r="F9" s="21"/>
      <c r="G9" s="21"/>
      <c r="H9" s="21"/>
      <c r="I9" s="21"/>
      <c r="J9" s="21"/>
      <c r="K9" s="21"/>
      <c r="L9" s="21"/>
      <c r="M9" s="21"/>
      <c r="N9" s="21"/>
      <c r="O9" s="21"/>
      <c r="P9" s="21"/>
      <c r="Q9" s="21"/>
      <c r="R9" s="21"/>
      <c r="S9" s="21"/>
      <c r="T9" s="21"/>
      <c r="U9" s="21"/>
      <c r="V9" s="21"/>
      <c r="W9" s="21"/>
      <c r="X9" s="38" t="str">
        <f t="shared" si="1"/>
        <v>未使用</v>
      </c>
    </row>
    <row r="10">
      <c r="A10" s="84" t="s">
        <v>295</v>
      </c>
      <c r="B10" s="85" t="str">
        <f>IFNA(VLOOKUP(A10,'03_指標定義'!A$4:F$23,6,FALSE),"")</f>
        <v/>
      </c>
      <c r="C10" s="87" t="str">
        <f>IF(A10="","",IFNA(VLOOKUP(A10,'03_指標定義'!A$4:D$23,4,FALSE),""))</f>
        <v/>
      </c>
      <c r="D10" s="21"/>
      <c r="E10" s="21"/>
      <c r="F10" s="21"/>
      <c r="G10" s="21"/>
      <c r="H10" s="21"/>
      <c r="I10" s="21"/>
      <c r="J10" s="21"/>
      <c r="K10" s="21"/>
      <c r="L10" s="21"/>
      <c r="M10" s="21"/>
      <c r="N10" s="21"/>
      <c r="O10" s="21"/>
      <c r="P10" s="21"/>
      <c r="Q10" s="21"/>
      <c r="R10" s="21"/>
      <c r="S10" s="21"/>
      <c r="T10" s="21"/>
      <c r="U10" s="21"/>
      <c r="V10" s="21"/>
      <c r="W10" s="21"/>
      <c r="X10" s="38" t="str">
        <f t="shared" si="1"/>
        <v>未使用</v>
      </c>
    </row>
    <row r="11">
      <c r="A11" s="84" t="s">
        <v>304</v>
      </c>
      <c r="B11" s="85" t="str">
        <f>IFNA(VLOOKUP(A11,'03_指標定義'!A$4:F$23,6,FALSE),"")</f>
        <v/>
      </c>
      <c r="C11" s="87" t="str">
        <f>IF(A11="","",IFNA(VLOOKUP(A11,'03_指標定義'!A$4:D$23,4,FALSE),""))</f>
        <v/>
      </c>
      <c r="D11" s="21"/>
      <c r="E11" s="21"/>
      <c r="F11" s="21"/>
      <c r="G11" s="21"/>
      <c r="H11" s="21"/>
      <c r="I11" s="21"/>
      <c r="J11" s="21"/>
      <c r="K11" s="21"/>
      <c r="L11" s="21"/>
      <c r="M11" s="21"/>
      <c r="N11" s="21"/>
      <c r="O11" s="21"/>
      <c r="P11" s="21"/>
      <c r="Q11" s="21"/>
      <c r="R11" s="21"/>
      <c r="S11" s="21"/>
      <c r="T11" s="21"/>
      <c r="U11" s="21"/>
      <c r="V11" s="21"/>
      <c r="W11" s="21"/>
      <c r="X11" s="38" t="str">
        <f t="shared" si="1"/>
        <v>未使用</v>
      </c>
    </row>
    <row r="12">
      <c r="A12" s="84" t="s">
        <v>321</v>
      </c>
      <c r="B12" s="85" t="str">
        <f>IFNA(VLOOKUP(A12,'03_指標定義'!A$4:F$23,6,FALSE),"")</f>
        <v/>
      </c>
      <c r="C12" s="87" t="str">
        <f>IF(A12="","",IFNA(VLOOKUP(A12,'03_指標定義'!A$4:D$23,4,FALSE),""))</f>
        <v/>
      </c>
      <c r="D12" s="21"/>
      <c r="E12" s="21"/>
      <c r="F12" s="21"/>
      <c r="G12" s="21"/>
      <c r="H12" s="21"/>
      <c r="I12" s="21"/>
      <c r="J12" s="21"/>
      <c r="K12" s="21"/>
      <c r="L12" s="21"/>
      <c r="M12" s="21"/>
      <c r="N12" s="21"/>
      <c r="O12" s="21"/>
      <c r="P12" s="21"/>
      <c r="Q12" s="21"/>
      <c r="R12" s="21"/>
      <c r="S12" s="21"/>
      <c r="T12" s="21"/>
      <c r="U12" s="21"/>
      <c r="V12" s="21"/>
      <c r="W12" s="21"/>
      <c r="X12" s="38" t="str">
        <f t="shared" si="1"/>
        <v>未使用</v>
      </c>
    </row>
    <row r="13">
      <c r="A13" s="84" t="s">
        <v>344</v>
      </c>
      <c r="B13" s="85" t="str">
        <f>IFNA(VLOOKUP(A13,'03_指標定義'!A$4:F$23,6,FALSE),"")</f>
        <v/>
      </c>
      <c r="C13" s="87" t="str">
        <f>IF(A13="","",IFNA(VLOOKUP(A13,'03_指標定義'!A$4:D$23,4,FALSE),""))</f>
        <v/>
      </c>
      <c r="D13" s="21"/>
      <c r="E13" s="21"/>
      <c r="F13" s="21"/>
      <c r="G13" s="21"/>
      <c r="H13" s="21"/>
      <c r="I13" s="21"/>
      <c r="J13" s="21"/>
      <c r="K13" s="21"/>
      <c r="L13" s="21"/>
      <c r="M13" s="21"/>
      <c r="N13" s="21"/>
      <c r="O13" s="21"/>
      <c r="P13" s="21"/>
      <c r="Q13" s="21"/>
      <c r="R13" s="21"/>
      <c r="S13" s="21"/>
      <c r="T13" s="21"/>
      <c r="U13" s="21"/>
      <c r="V13" s="21"/>
      <c r="W13" s="21"/>
      <c r="X13" s="38" t="str">
        <f t="shared" si="1"/>
        <v>未使用</v>
      </c>
    </row>
    <row r="14">
      <c r="A14" s="84" t="s">
        <v>357</v>
      </c>
      <c r="B14" s="85" t="str">
        <f>IFNA(VLOOKUP(A14,'03_指標定義'!A$4:F$23,6,FALSE),"")</f>
        <v/>
      </c>
      <c r="C14" s="87" t="str">
        <f>IF(A14="","",IFNA(VLOOKUP(A14,'03_指標定義'!A$4:D$23,4,FALSE),""))</f>
        <v/>
      </c>
      <c r="D14" s="21"/>
      <c r="E14" s="21"/>
      <c r="F14" s="21"/>
      <c r="G14" s="21"/>
      <c r="H14" s="21"/>
      <c r="I14" s="21"/>
      <c r="J14" s="21"/>
      <c r="K14" s="21"/>
      <c r="L14" s="21"/>
      <c r="M14" s="21"/>
      <c r="N14" s="21"/>
      <c r="O14" s="21"/>
      <c r="P14" s="21"/>
      <c r="Q14" s="21"/>
      <c r="R14" s="21"/>
      <c r="S14" s="21"/>
      <c r="T14" s="21"/>
      <c r="U14" s="21"/>
      <c r="V14" s="21"/>
      <c r="W14" s="21"/>
      <c r="X14" s="38" t="str">
        <f t="shared" si="1"/>
        <v>未使用</v>
      </c>
    </row>
    <row r="15">
      <c r="A15" s="84" t="s">
        <v>359</v>
      </c>
      <c r="B15" s="85" t="str">
        <f>IFNA(VLOOKUP(A15,'03_指標定義'!A$4:F$23,6,FALSE),"")</f>
        <v/>
      </c>
      <c r="C15" s="87" t="str">
        <f>IF(A15="","",IFNA(VLOOKUP(A15,'03_指標定義'!A$4:D$23,4,FALSE),""))</f>
        <v/>
      </c>
      <c r="D15" s="21"/>
      <c r="E15" s="21"/>
      <c r="F15" s="21"/>
      <c r="G15" s="21"/>
      <c r="H15" s="21"/>
      <c r="I15" s="21"/>
      <c r="J15" s="21"/>
      <c r="K15" s="21"/>
      <c r="L15" s="21"/>
      <c r="M15" s="21"/>
      <c r="N15" s="21"/>
      <c r="O15" s="21"/>
      <c r="P15" s="21"/>
      <c r="Q15" s="21"/>
      <c r="R15" s="21"/>
      <c r="S15" s="21"/>
      <c r="T15" s="21"/>
      <c r="U15" s="21"/>
      <c r="V15" s="21"/>
      <c r="W15" s="21"/>
      <c r="X15" s="38" t="str">
        <f t="shared" si="1"/>
        <v>未使用</v>
      </c>
    </row>
    <row r="16">
      <c r="A16" s="84" t="s">
        <v>360</v>
      </c>
      <c r="B16" s="85" t="str">
        <f>IFNA(VLOOKUP(A16,'03_指標定義'!A$4:F$23,6,FALSE),"")</f>
        <v/>
      </c>
      <c r="C16" s="87" t="str">
        <f>IF(A16="","",IFNA(VLOOKUP(A16,'03_指標定義'!A$4:D$23,4,FALSE),""))</f>
        <v/>
      </c>
      <c r="D16" s="21"/>
      <c r="E16" s="21"/>
      <c r="F16" s="21"/>
      <c r="G16" s="21"/>
      <c r="H16" s="21"/>
      <c r="I16" s="21"/>
      <c r="J16" s="21"/>
      <c r="K16" s="21"/>
      <c r="L16" s="21"/>
      <c r="M16" s="21"/>
      <c r="N16" s="21"/>
      <c r="O16" s="21"/>
      <c r="P16" s="21"/>
      <c r="Q16" s="21"/>
      <c r="R16" s="21"/>
      <c r="S16" s="21"/>
      <c r="T16" s="21"/>
      <c r="U16" s="21"/>
      <c r="V16" s="21"/>
      <c r="W16" s="21"/>
      <c r="X16" s="38" t="str">
        <f t="shared" si="1"/>
        <v>未使用</v>
      </c>
    </row>
    <row r="17">
      <c r="A17" s="84" t="s">
        <v>368</v>
      </c>
      <c r="B17" s="85" t="str">
        <f>IFNA(VLOOKUP(A17,'03_指標定義'!A$4:F$23,6,FALSE),"")</f>
        <v/>
      </c>
      <c r="C17" s="87" t="str">
        <f>IF(A17="","",IFNA(VLOOKUP(A17,'03_指標定義'!A$4:D$23,4,FALSE),""))</f>
        <v/>
      </c>
      <c r="D17" s="21"/>
      <c r="E17" s="21"/>
      <c r="F17" s="21"/>
      <c r="G17" s="21"/>
      <c r="H17" s="21"/>
      <c r="I17" s="21"/>
      <c r="J17" s="21"/>
      <c r="K17" s="21"/>
      <c r="L17" s="21"/>
      <c r="M17" s="21"/>
      <c r="N17" s="21"/>
      <c r="O17" s="21"/>
      <c r="P17" s="21"/>
      <c r="Q17" s="21"/>
      <c r="R17" s="21"/>
      <c r="S17" s="21"/>
      <c r="T17" s="21"/>
      <c r="U17" s="21"/>
      <c r="V17" s="21"/>
      <c r="W17" s="21"/>
      <c r="X17" s="38" t="str">
        <f t="shared" si="1"/>
        <v>未使用</v>
      </c>
    </row>
    <row r="18">
      <c r="A18" s="84" t="s">
        <v>385</v>
      </c>
      <c r="B18" s="85" t="str">
        <f>IFNA(VLOOKUP(A18,'03_指標定義'!A$4:F$23,6,FALSE),"")</f>
        <v/>
      </c>
      <c r="C18" s="87" t="str">
        <f>IF(A18="","",IFNA(VLOOKUP(A18,'03_指標定義'!A$4:D$23,4,FALSE),""))</f>
        <v/>
      </c>
      <c r="D18" s="21"/>
      <c r="E18" s="21"/>
      <c r="F18" s="21"/>
      <c r="G18" s="21"/>
      <c r="H18" s="21"/>
      <c r="I18" s="21"/>
      <c r="J18" s="21"/>
      <c r="K18" s="21"/>
      <c r="L18" s="21"/>
      <c r="M18" s="21"/>
      <c r="N18" s="21"/>
      <c r="O18" s="21"/>
      <c r="P18" s="21"/>
      <c r="Q18" s="21"/>
      <c r="R18" s="21"/>
      <c r="S18" s="21"/>
      <c r="T18" s="21"/>
      <c r="U18" s="21"/>
      <c r="V18" s="21"/>
      <c r="W18" s="21"/>
      <c r="X18" s="38" t="str">
        <f t="shared" si="1"/>
        <v>未使用</v>
      </c>
    </row>
    <row r="19">
      <c r="A19" s="84" t="s">
        <v>399</v>
      </c>
      <c r="B19" s="85" t="str">
        <f>IFNA(VLOOKUP(A19,'03_指標定義'!A$4:F$23,6,FALSE),"")</f>
        <v/>
      </c>
      <c r="C19" s="87" t="str">
        <f>IF(A19="","",IFNA(VLOOKUP(A19,'03_指標定義'!A$4:D$23,4,FALSE),""))</f>
        <v/>
      </c>
      <c r="D19" s="21"/>
      <c r="E19" s="21"/>
      <c r="F19" s="21"/>
      <c r="G19" s="21"/>
      <c r="H19" s="21"/>
      <c r="I19" s="21"/>
      <c r="J19" s="21"/>
      <c r="K19" s="21"/>
      <c r="L19" s="21"/>
      <c r="M19" s="21"/>
      <c r="N19" s="21"/>
      <c r="O19" s="21"/>
      <c r="P19" s="21"/>
      <c r="Q19" s="21"/>
      <c r="R19" s="21"/>
      <c r="S19" s="21"/>
      <c r="T19" s="21"/>
      <c r="U19" s="21"/>
      <c r="V19" s="21"/>
      <c r="W19" s="21"/>
      <c r="X19" s="38" t="str">
        <f t="shared" si="1"/>
        <v>未使用</v>
      </c>
    </row>
    <row r="20">
      <c r="A20" s="84" t="s">
        <v>414</v>
      </c>
      <c r="B20" s="85" t="str">
        <f>IFNA(VLOOKUP(A20,'03_指標定義'!A$4:F$23,6,FALSE),"")</f>
        <v/>
      </c>
      <c r="C20" s="87" t="str">
        <f>IF(A20="","",IFNA(VLOOKUP(A20,'03_指標定義'!A$4:D$23,4,FALSE),""))</f>
        <v/>
      </c>
      <c r="D20" s="21"/>
      <c r="E20" s="21"/>
      <c r="F20" s="21"/>
      <c r="G20" s="21"/>
      <c r="H20" s="21"/>
      <c r="I20" s="21"/>
      <c r="J20" s="21"/>
      <c r="K20" s="21"/>
      <c r="L20" s="21"/>
      <c r="M20" s="21"/>
      <c r="N20" s="21"/>
      <c r="O20" s="21"/>
      <c r="P20" s="21"/>
      <c r="Q20" s="21"/>
      <c r="R20" s="21"/>
      <c r="S20" s="21"/>
      <c r="T20" s="21"/>
      <c r="U20" s="21"/>
      <c r="V20" s="21"/>
      <c r="W20" s="21"/>
      <c r="X20" s="38" t="str">
        <f t="shared" si="1"/>
        <v>未使用</v>
      </c>
    </row>
    <row r="21">
      <c r="A21" s="84" t="s">
        <v>432</v>
      </c>
      <c r="B21" s="85" t="str">
        <f>IFNA(VLOOKUP(A21,'03_指標定義'!A$4:F$23,6,FALSE),"")</f>
        <v/>
      </c>
      <c r="C21" s="87" t="str">
        <f>IF(A21="","",IFNA(VLOOKUP(A21,'03_指標定義'!A$4:D$23,4,FALSE),""))</f>
        <v/>
      </c>
      <c r="D21" s="21"/>
      <c r="E21" s="21"/>
      <c r="F21" s="21"/>
      <c r="G21" s="21"/>
      <c r="H21" s="21"/>
      <c r="I21" s="21"/>
      <c r="J21" s="21"/>
      <c r="K21" s="21"/>
      <c r="L21" s="21"/>
      <c r="M21" s="21"/>
      <c r="N21" s="21"/>
      <c r="O21" s="21"/>
      <c r="P21" s="21"/>
      <c r="Q21" s="21"/>
      <c r="R21" s="21"/>
      <c r="S21" s="21"/>
      <c r="T21" s="21"/>
      <c r="U21" s="21"/>
      <c r="V21" s="21"/>
      <c r="W21" s="21"/>
      <c r="X21" s="38" t="str">
        <f t="shared" si="1"/>
        <v>未使用</v>
      </c>
    </row>
    <row r="22">
      <c r="A22" s="84" t="s">
        <v>450</v>
      </c>
      <c r="B22" s="85" t="str">
        <f>IFNA(VLOOKUP(A22,'03_指標定義'!A$4:F$23,6,FALSE),"")</f>
        <v/>
      </c>
      <c r="C22" s="87" t="str">
        <f>IF(A22="","",IFNA(VLOOKUP(A22,'03_指標定義'!A$4:D$23,4,FALSE),""))</f>
        <v/>
      </c>
      <c r="D22" s="21"/>
      <c r="E22" s="21"/>
      <c r="F22" s="21"/>
      <c r="G22" s="21"/>
      <c r="H22" s="21"/>
      <c r="I22" s="21"/>
      <c r="J22" s="21"/>
      <c r="K22" s="21"/>
      <c r="L22" s="21"/>
      <c r="M22" s="21"/>
      <c r="N22" s="21"/>
      <c r="O22" s="21"/>
      <c r="P22" s="21"/>
      <c r="Q22" s="21"/>
      <c r="R22" s="21"/>
      <c r="S22" s="21"/>
      <c r="T22" s="21"/>
      <c r="U22" s="21"/>
      <c r="V22" s="21"/>
      <c r="W22" s="21"/>
      <c r="X22" s="38" t="str">
        <f t="shared" si="1"/>
        <v>未使用</v>
      </c>
    </row>
    <row r="23">
      <c r="A23" s="125" t="s">
        <v>464</v>
      </c>
      <c r="B23" s="126" t="str">
        <f>IFNA(VLOOKUP(A23,'03_指標定義'!A$4:F$23,6,FALSE),"")</f>
        <v/>
      </c>
      <c r="C23" s="127" t="str">
        <f>IF(A23="","",IFNA(VLOOKUP(A23,'03_指標定義'!A$4:D$23,4,FALSE),""))</f>
        <v/>
      </c>
      <c r="D23" s="59"/>
      <c r="E23" s="59"/>
      <c r="F23" s="59"/>
      <c r="G23" s="59"/>
      <c r="H23" s="59"/>
      <c r="I23" s="59"/>
      <c r="J23" s="59"/>
      <c r="K23" s="59"/>
      <c r="L23" s="59"/>
      <c r="M23" s="59"/>
      <c r="N23" s="59"/>
      <c r="O23" s="59"/>
      <c r="P23" s="59"/>
      <c r="Q23" s="59"/>
      <c r="R23" s="59"/>
      <c r="S23" s="59"/>
      <c r="T23" s="59"/>
      <c r="U23" s="59"/>
      <c r="V23" s="59"/>
      <c r="W23" s="59"/>
      <c r="X23" s="71" t="str">
        <f t="shared" si="1"/>
        <v>未使用</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sheetData>
  <autoFilter ref="$A$3:$X$23"/>
  <conditionalFormatting sqref="C4:C23 X4:X23">
    <cfRule type="cellIs" dxfId="3" priority="1" stopIfTrue="1" operator="equal">
      <formula>"要確認"</formula>
    </cfRule>
  </conditionalFormatting>
  <conditionalFormatting sqref="C4:C23 X4:X23">
    <cfRule type="cellIs" dxfId="2" priority="2" stopIfTrue="1" operator="equal">
      <formula>"定義済"</formula>
    </cfRule>
  </conditionalFormatting>
  <dataValidations>
    <dataValidation type="list" allowBlank="1" showErrorMessage="1" sqref="I4:I23">
      <formula1>"過去推移,政策・計画,ベンチマーク,供給能力・キャパシティ,予算・採算,実証・試行,その他"</formula1>
    </dataValidation>
    <dataValidation type="list" allowBlank="1" showErrorMessage="1" sqref="K4:K23">
      <formula1>"高いほど良い,低いほど良い,範囲内が良い,参考指標"</formula1>
    </dataValidation>
  </dataValidations>
  <printOptions/>
  <pageMargins bottom="0.75" footer="0.0" header="0.0" left="0.7" right="0.7" top="0.75"/>
  <pageSetup orientation="landscape"/>
  <drawing ns1:id="rId2"/>
  <legacyDrawing ns1:id="rId3"/>
</worksheet>
</file>

<file path=xl/worksheets/sheet6.xml><?xml version="1.0" encoding="utf-8"?>
<worksheet xmlns="http://schemas.openxmlformats.org/spreadsheetml/2006/main" xmlns:ns1="http://schemas.openxmlformats.org/officeDocument/2006/relationships">
  <sheetPr>
    <tabColor rgb="FF4D6178"/>
    <pageSetUpPr/>
  </sheetPr>
  <sheetViews>
    <sheetView showGridLines="0" workbookViewId="0">
      <pane xSplit="3.0" ySplit="3.0" topLeftCell="D4" activePane="bottomRight" state="frozen"/>
      <selection activeCell="D1" sqref="D1" pane="topRight"/>
      <selection activeCell="A4" sqref="A4" pane="bottomLeft"/>
      <selection activeCell="D4" sqref="D4" pane="bottomRight"/>
    </sheetView>
  </sheetViews>
  <sheetFormatPr customHeight="1" defaultColWidth="12.63" defaultRowHeight="15.0" outlineLevelCol="1"/>
  <cols>
    <col customWidth="1" min="1" max="1" width="14.5"/>
    <col customWidth="1" min="2" max="2" width="9.5"/>
    <col customWidth="1" min="3" max="3" width="22.63"/>
    <col customWidth="1" min="4" max="6" width="13.88"/>
    <col customWidth="1" min="7" max="9" width="16.38"/>
    <col customWidth="1" hidden="1" min="10" max="12" width="23.25" outlineLevel="1"/>
    <col customWidth="1" hidden="1" min="13" max="15" width="27.63" outlineLevel="1"/>
    <col customWidth="1" min="16" max="17" width="25.75"/>
    <col customWidth="1" min="18" max="18" width="15.13"/>
    <col customWidth="1" min="19" max="19" width="27.63"/>
    <col customWidth="1" min="20" max="21" width="15.13"/>
    <col customWidth="1" hidden="1" min="22" max="22" width="22.63" outlineLevel="1"/>
    <col customWidth="1" hidden="1" min="23" max="24" width="21.38" outlineLevel="1"/>
  </cols>
  <sheetData>
    <row r="1" ht="30.0" customHeight="1">
      <c r="A1" s="1" t="s">
        <v>240</v>
      </c>
      <c r="B1" s="3"/>
      <c r="C1" s="3"/>
      <c r="D1" s="3"/>
      <c r="E1" s="3"/>
      <c r="F1" s="3"/>
      <c r="G1" s="3"/>
      <c r="H1" s="3"/>
      <c r="I1" s="3"/>
      <c r="J1" s="3"/>
      <c r="K1" s="3"/>
      <c r="L1" s="3"/>
      <c r="M1" s="3"/>
      <c r="N1" s="3"/>
      <c r="O1" s="3"/>
      <c r="P1" s="3"/>
      <c r="Q1" s="3"/>
      <c r="R1" s="3"/>
      <c r="S1" s="3"/>
      <c r="T1" s="3"/>
      <c r="U1" s="3"/>
      <c r="V1" s="3"/>
      <c r="W1" s="3"/>
      <c r="X1" s="3"/>
    </row>
    <row r="2" ht="43.5" customHeight="1">
      <c r="A2" s="5" t="s">
        <v>247</v>
      </c>
      <c r="B2" s="6"/>
      <c r="C2" s="6"/>
      <c r="D2" s="6"/>
      <c r="E2" s="6"/>
      <c r="F2" s="6"/>
      <c r="G2" s="6"/>
      <c r="H2" s="6"/>
      <c r="I2" s="6"/>
      <c r="J2" s="6"/>
      <c r="K2" s="6"/>
      <c r="L2" s="6"/>
      <c r="M2" s="6"/>
      <c r="N2" s="6"/>
      <c r="O2" s="6"/>
      <c r="P2" s="6"/>
      <c r="Q2" s="6"/>
      <c r="R2" s="6"/>
      <c r="S2" s="6"/>
      <c r="T2" s="6"/>
      <c r="U2" s="6"/>
      <c r="V2" s="6"/>
      <c r="W2" s="6"/>
      <c r="X2" s="6"/>
    </row>
    <row r="3" ht="52.5" customHeight="1">
      <c r="A3" s="86" t="s">
        <v>250</v>
      </c>
      <c r="B3" s="88" t="s">
        <v>37</v>
      </c>
      <c r="C3" s="88" t="s">
        <v>51</v>
      </c>
      <c r="D3" s="90" t="s">
        <v>253</v>
      </c>
      <c r="E3" s="90" t="s">
        <v>224</v>
      </c>
      <c r="F3" s="90" t="s">
        <v>255</v>
      </c>
      <c r="G3" s="93" t="s">
        <v>257</v>
      </c>
      <c r="H3" s="93" t="s">
        <v>260</v>
      </c>
      <c r="I3" s="93" t="s">
        <v>261</v>
      </c>
      <c r="J3" s="95" t="s">
        <v>262</v>
      </c>
      <c r="K3" s="95" t="s">
        <v>263</v>
      </c>
      <c r="L3" s="95" t="s">
        <v>264</v>
      </c>
      <c r="M3" s="95" t="s">
        <v>265</v>
      </c>
      <c r="N3" s="95" t="s">
        <v>266</v>
      </c>
      <c r="O3" s="95" t="s">
        <v>267</v>
      </c>
      <c r="P3" s="88" t="s">
        <v>268</v>
      </c>
      <c r="Q3" s="88" t="s">
        <v>269</v>
      </c>
      <c r="R3" s="88" t="s">
        <v>270</v>
      </c>
      <c r="S3" s="88" t="s">
        <v>271</v>
      </c>
      <c r="T3" s="88" t="s">
        <v>89</v>
      </c>
      <c r="U3" s="88" t="s">
        <v>272</v>
      </c>
      <c r="V3" s="93" t="s">
        <v>273</v>
      </c>
      <c r="W3" s="93" t="s">
        <v>274</v>
      </c>
      <c r="X3" s="96" t="s">
        <v>275</v>
      </c>
    </row>
    <row r="4">
      <c r="A4" s="97"/>
      <c r="B4" s="21"/>
      <c r="C4" s="85" t="str">
        <f>IF(B4="","",IFNA(VLOOKUP(B4,'03_指標定義'!A$4:F$23,6,FALSE),""))</f>
        <v/>
      </c>
      <c r="D4" s="21"/>
      <c r="E4" s="85" t="str">
        <f>IF(B4="","",IFNA(VLOOKUP(B4,'04_目標と判断条件'!A$4:H$23,8,FALSE),""))</f>
        <v/>
      </c>
      <c r="F4" s="21"/>
      <c r="G4" s="21"/>
      <c r="H4" s="21"/>
      <c r="I4" s="21"/>
      <c r="J4" s="21"/>
      <c r="K4" s="21"/>
      <c r="L4" s="21"/>
      <c r="M4" s="21"/>
      <c r="N4" s="21"/>
      <c r="O4" s="21"/>
      <c r="P4" s="21"/>
      <c r="Q4" s="21"/>
      <c r="R4" s="21"/>
      <c r="S4" s="21"/>
      <c r="T4" s="21"/>
      <c r="U4" s="21"/>
      <c r="V4" s="21"/>
      <c r="W4" s="21"/>
      <c r="X4" s="101"/>
    </row>
    <row r="5">
      <c r="A5" s="97"/>
      <c r="B5" s="21"/>
      <c r="C5" s="85" t="str">
        <f>IF(B5="","",IFNA(VLOOKUP(B5,'03_指標定義'!A$4:F$23,6,FALSE),""))</f>
        <v/>
      </c>
      <c r="D5" s="21"/>
      <c r="E5" s="85" t="str">
        <f>IF(B5="","",IFNA(VLOOKUP(B5,'04_目標と判断条件'!A$4:H$23,8,FALSE),""))</f>
        <v/>
      </c>
      <c r="F5" s="21"/>
      <c r="G5" s="21"/>
      <c r="H5" s="21"/>
      <c r="I5" s="21"/>
      <c r="J5" s="21"/>
      <c r="K5" s="21"/>
      <c r="L5" s="21"/>
      <c r="M5" s="21"/>
      <c r="N5" s="21"/>
      <c r="O5" s="21"/>
      <c r="P5" s="21"/>
      <c r="Q5" s="21"/>
      <c r="R5" s="21"/>
      <c r="S5" s="21"/>
      <c r="T5" s="21"/>
      <c r="U5" s="21"/>
      <c r="V5" s="21"/>
      <c r="W5" s="21"/>
      <c r="X5" s="101"/>
    </row>
    <row r="6">
      <c r="A6" s="97"/>
      <c r="B6" s="21"/>
      <c r="C6" s="85" t="str">
        <f>IF(B6="","",IFNA(VLOOKUP(B6,'03_指標定義'!A$4:F$23,6,FALSE),""))</f>
        <v/>
      </c>
      <c r="D6" s="21"/>
      <c r="E6" s="85" t="str">
        <f>IF(B6="","",IFNA(VLOOKUP(B6,'04_目標と判断条件'!A$4:H$23,8,FALSE),""))</f>
        <v/>
      </c>
      <c r="F6" s="21"/>
      <c r="G6" s="21"/>
      <c r="H6" s="21"/>
      <c r="I6" s="21"/>
      <c r="J6" s="21"/>
      <c r="K6" s="21"/>
      <c r="L6" s="21"/>
      <c r="M6" s="21"/>
      <c r="N6" s="21"/>
      <c r="O6" s="21"/>
      <c r="P6" s="21"/>
      <c r="Q6" s="21"/>
      <c r="R6" s="21"/>
      <c r="S6" s="21"/>
      <c r="T6" s="21"/>
      <c r="U6" s="21"/>
      <c r="V6" s="21"/>
      <c r="W6" s="21"/>
      <c r="X6" s="101"/>
    </row>
    <row r="7">
      <c r="A7" s="97"/>
      <c r="B7" s="21"/>
      <c r="C7" s="85" t="str">
        <f>IF(B7="","",IFNA(VLOOKUP(B7,'03_指標定義'!A$4:F$23,6,FALSE),""))</f>
        <v/>
      </c>
      <c r="D7" s="21"/>
      <c r="E7" s="85" t="str">
        <f>IF(B7="","",IFNA(VLOOKUP(B7,'04_目標と判断条件'!A$4:H$23,8,FALSE),""))</f>
        <v/>
      </c>
      <c r="F7" s="21"/>
      <c r="G7" s="21"/>
      <c r="H7" s="21"/>
      <c r="I7" s="21"/>
      <c r="J7" s="21"/>
      <c r="K7" s="21"/>
      <c r="L7" s="21"/>
      <c r="M7" s="21"/>
      <c r="N7" s="21"/>
      <c r="O7" s="21"/>
      <c r="P7" s="21"/>
      <c r="Q7" s="21"/>
      <c r="R7" s="21"/>
      <c r="S7" s="21"/>
      <c r="T7" s="21"/>
      <c r="U7" s="21"/>
      <c r="V7" s="21"/>
      <c r="W7" s="21"/>
      <c r="X7" s="101"/>
    </row>
    <row r="8">
      <c r="A8" s="97"/>
      <c r="B8" s="21"/>
      <c r="C8" s="85" t="str">
        <f>IF(B8="","",IFNA(VLOOKUP(B8,'03_指標定義'!A$4:F$23,6,FALSE),""))</f>
        <v/>
      </c>
      <c r="D8" s="21"/>
      <c r="E8" s="85" t="str">
        <f>IF(B8="","",IFNA(VLOOKUP(B8,'04_目標と判断条件'!A$4:H$23,8,FALSE),""))</f>
        <v/>
      </c>
      <c r="F8" s="21"/>
      <c r="G8" s="21"/>
      <c r="H8" s="21"/>
      <c r="I8" s="21"/>
      <c r="J8" s="21"/>
      <c r="K8" s="21"/>
      <c r="L8" s="21"/>
      <c r="M8" s="21"/>
      <c r="N8" s="21"/>
      <c r="O8" s="21"/>
      <c r="P8" s="21"/>
      <c r="Q8" s="21"/>
      <c r="R8" s="21"/>
      <c r="S8" s="21"/>
      <c r="T8" s="21"/>
      <c r="U8" s="21"/>
      <c r="V8" s="21"/>
      <c r="W8" s="21"/>
      <c r="X8" s="101"/>
    </row>
    <row r="9">
      <c r="A9" s="97"/>
      <c r="B9" s="21"/>
      <c r="C9" s="85" t="str">
        <f>IF(B9="","",IFNA(VLOOKUP(B9,'03_指標定義'!A$4:F$23,6,FALSE),""))</f>
        <v/>
      </c>
      <c r="D9" s="21"/>
      <c r="E9" s="85" t="str">
        <f>IF(B9="","",IFNA(VLOOKUP(B9,'04_目標と判断条件'!A$4:H$23,8,FALSE),""))</f>
        <v/>
      </c>
      <c r="F9" s="21"/>
      <c r="G9" s="21"/>
      <c r="H9" s="21"/>
      <c r="I9" s="21"/>
      <c r="J9" s="21"/>
      <c r="K9" s="21"/>
      <c r="L9" s="21"/>
      <c r="M9" s="21"/>
      <c r="N9" s="21"/>
      <c r="O9" s="21"/>
      <c r="P9" s="21"/>
      <c r="Q9" s="21"/>
      <c r="R9" s="21"/>
      <c r="S9" s="21"/>
      <c r="T9" s="21"/>
      <c r="U9" s="21"/>
      <c r="V9" s="21"/>
      <c r="W9" s="21"/>
      <c r="X9" s="101"/>
    </row>
    <row r="10">
      <c r="A10" s="97"/>
      <c r="B10" s="21"/>
      <c r="C10" s="85" t="str">
        <f>IF(B10="","",IFNA(VLOOKUP(B10,'03_指標定義'!A$4:F$23,6,FALSE),""))</f>
        <v/>
      </c>
      <c r="D10" s="21"/>
      <c r="E10" s="85" t="str">
        <f>IF(B10="","",IFNA(VLOOKUP(B10,'04_目標と判断条件'!A$4:H$23,8,FALSE),""))</f>
        <v/>
      </c>
      <c r="F10" s="21"/>
      <c r="G10" s="21"/>
      <c r="H10" s="21"/>
      <c r="I10" s="21"/>
      <c r="J10" s="21"/>
      <c r="K10" s="21"/>
      <c r="L10" s="21"/>
      <c r="M10" s="21"/>
      <c r="N10" s="21"/>
      <c r="O10" s="21"/>
      <c r="P10" s="21"/>
      <c r="Q10" s="21"/>
      <c r="R10" s="21"/>
      <c r="S10" s="21"/>
      <c r="T10" s="21"/>
      <c r="U10" s="21"/>
      <c r="V10" s="21"/>
      <c r="W10" s="21"/>
      <c r="X10" s="101"/>
    </row>
    <row r="11">
      <c r="A11" s="97"/>
      <c r="B11" s="21"/>
      <c r="C11" s="85" t="str">
        <f>IF(B11="","",IFNA(VLOOKUP(B11,'03_指標定義'!A$4:F$23,6,FALSE),""))</f>
        <v/>
      </c>
      <c r="D11" s="21"/>
      <c r="E11" s="85" t="str">
        <f>IF(B11="","",IFNA(VLOOKUP(B11,'04_目標と判断条件'!A$4:H$23,8,FALSE),""))</f>
        <v/>
      </c>
      <c r="F11" s="21"/>
      <c r="G11" s="21"/>
      <c r="H11" s="21"/>
      <c r="I11" s="21"/>
      <c r="J11" s="21"/>
      <c r="K11" s="21"/>
      <c r="L11" s="21"/>
      <c r="M11" s="21"/>
      <c r="N11" s="21"/>
      <c r="O11" s="21"/>
      <c r="P11" s="21"/>
      <c r="Q11" s="21"/>
      <c r="R11" s="21"/>
      <c r="S11" s="21"/>
      <c r="T11" s="21"/>
      <c r="U11" s="21"/>
      <c r="V11" s="21"/>
      <c r="W11" s="21"/>
      <c r="X11" s="101"/>
    </row>
    <row r="12">
      <c r="A12" s="97"/>
      <c r="B12" s="21"/>
      <c r="C12" s="85" t="str">
        <f>IF(B12="","",IFNA(VLOOKUP(B12,'03_指標定義'!A$4:F$23,6,FALSE),""))</f>
        <v/>
      </c>
      <c r="D12" s="21"/>
      <c r="E12" s="85" t="str">
        <f>IF(B12="","",IFNA(VLOOKUP(B12,'04_目標と判断条件'!A$4:H$23,8,FALSE),""))</f>
        <v/>
      </c>
      <c r="F12" s="21"/>
      <c r="G12" s="21"/>
      <c r="H12" s="21"/>
      <c r="I12" s="21"/>
      <c r="J12" s="21"/>
      <c r="K12" s="21"/>
      <c r="L12" s="21"/>
      <c r="M12" s="21"/>
      <c r="N12" s="21"/>
      <c r="O12" s="21"/>
      <c r="P12" s="21"/>
      <c r="Q12" s="21"/>
      <c r="R12" s="21"/>
      <c r="S12" s="21"/>
      <c r="T12" s="21"/>
      <c r="U12" s="21"/>
      <c r="V12" s="21"/>
      <c r="W12" s="21"/>
      <c r="X12" s="101"/>
    </row>
    <row r="13">
      <c r="A13" s="97"/>
      <c r="B13" s="21"/>
      <c r="C13" s="85" t="str">
        <f>IF(B13="","",IFNA(VLOOKUP(B13,'03_指標定義'!A$4:F$23,6,FALSE),""))</f>
        <v/>
      </c>
      <c r="D13" s="21"/>
      <c r="E13" s="85" t="str">
        <f>IF(B13="","",IFNA(VLOOKUP(B13,'04_目標と判断条件'!A$4:H$23,8,FALSE),""))</f>
        <v/>
      </c>
      <c r="F13" s="21"/>
      <c r="G13" s="21"/>
      <c r="H13" s="21"/>
      <c r="I13" s="21"/>
      <c r="J13" s="21"/>
      <c r="K13" s="21"/>
      <c r="L13" s="21"/>
      <c r="M13" s="21"/>
      <c r="N13" s="21"/>
      <c r="O13" s="21"/>
      <c r="P13" s="21"/>
      <c r="Q13" s="21"/>
      <c r="R13" s="21"/>
      <c r="S13" s="21"/>
      <c r="T13" s="21"/>
      <c r="U13" s="21"/>
      <c r="V13" s="21"/>
      <c r="W13" s="21"/>
      <c r="X13" s="101"/>
    </row>
    <row r="14">
      <c r="A14" s="97"/>
      <c r="B14" s="21"/>
      <c r="C14" s="85" t="str">
        <f>IF(B14="","",IFNA(VLOOKUP(B14,'03_指標定義'!A$4:F$23,6,FALSE),""))</f>
        <v/>
      </c>
      <c r="D14" s="21"/>
      <c r="E14" s="85" t="str">
        <f>IF(B14="","",IFNA(VLOOKUP(B14,'04_目標と判断条件'!A$4:H$23,8,FALSE),""))</f>
        <v/>
      </c>
      <c r="F14" s="21"/>
      <c r="G14" s="21"/>
      <c r="H14" s="21"/>
      <c r="I14" s="21"/>
      <c r="J14" s="21"/>
      <c r="K14" s="21"/>
      <c r="L14" s="21"/>
      <c r="M14" s="21"/>
      <c r="N14" s="21"/>
      <c r="O14" s="21"/>
      <c r="P14" s="21"/>
      <c r="Q14" s="21"/>
      <c r="R14" s="21"/>
      <c r="S14" s="21"/>
      <c r="T14" s="21"/>
      <c r="U14" s="21"/>
      <c r="V14" s="21"/>
      <c r="W14" s="21"/>
      <c r="X14" s="101"/>
    </row>
    <row r="15">
      <c r="A15" s="97"/>
      <c r="B15" s="21"/>
      <c r="C15" s="85" t="str">
        <f>IF(B15="","",IFNA(VLOOKUP(B15,'03_指標定義'!A$4:F$23,6,FALSE),""))</f>
        <v/>
      </c>
      <c r="D15" s="21"/>
      <c r="E15" s="85" t="str">
        <f>IF(B15="","",IFNA(VLOOKUP(B15,'04_目標と判断条件'!A$4:H$23,8,FALSE),""))</f>
        <v/>
      </c>
      <c r="F15" s="21"/>
      <c r="G15" s="21"/>
      <c r="H15" s="21"/>
      <c r="I15" s="21"/>
      <c r="J15" s="21"/>
      <c r="K15" s="21"/>
      <c r="L15" s="21"/>
      <c r="M15" s="21"/>
      <c r="N15" s="21"/>
      <c r="O15" s="21"/>
      <c r="P15" s="21"/>
      <c r="Q15" s="21"/>
      <c r="R15" s="21"/>
      <c r="S15" s="21"/>
      <c r="T15" s="21"/>
      <c r="U15" s="21"/>
      <c r="V15" s="21"/>
      <c r="W15" s="21"/>
      <c r="X15" s="101"/>
    </row>
    <row r="16">
      <c r="A16" s="97"/>
      <c r="B16" s="21"/>
      <c r="C16" s="85" t="str">
        <f>IF(B16="","",IFNA(VLOOKUP(B16,'03_指標定義'!A$4:F$23,6,FALSE),""))</f>
        <v/>
      </c>
      <c r="D16" s="21"/>
      <c r="E16" s="85" t="str">
        <f>IF(B16="","",IFNA(VLOOKUP(B16,'04_目標と判断条件'!A$4:H$23,8,FALSE),""))</f>
        <v/>
      </c>
      <c r="F16" s="21"/>
      <c r="G16" s="21"/>
      <c r="H16" s="21"/>
      <c r="I16" s="21"/>
      <c r="J16" s="21"/>
      <c r="K16" s="21"/>
      <c r="L16" s="21"/>
      <c r="M16" s="21"/>
      <c r="N16" s="21"/>
      <c r="O16" s="21"/>
      <c r="P16" s="21"/>
      <c r="Q16" s="21"/>
      <c r="R16" s="21"/>
      <c r="S16" s="21"/>
      <c r="T16" s="21"/>
      <c r="U16" s="21"/>
      <c r="V16" s="21"/>
      <c r="W16" s="21"/>
      <c r="X16" s="101"/>
    </row>
    <row r="17">
      <c r="A17" s="97"/>
      <c r="B17" s="21"/>
      <c r="C17" s="85" t="str">
        <f>IF(B17="","",IFNA(VLOOKUP(B17,'03_指標定義'!A$4:F$23,6,FALSE),""))</f>
        <v/>
      </c>
      <c r="D17" s="21"/>
      <c r="E17" s="85" t="str">
        <f>IF(B17="","",IFNA(VLOOKUP(B17,'04_目標と判断条件'!A$4:H$23,8,FALSE),""))</f>
        <v/>
      </c>
      <c r="F17" s="21"/>
      <c r="G17" s="21"/>
      <c r="H17" s="21"/>
      <c r="I17" s="21"/>
      <c r="J17" s="21"/>
      <c r="K17" s="21"/>
      <c r="L17" s="21"/>
      <c r="M17" s="21"/>
      <c r="N17" s="21"/>
      <c r="O17" s="21"/>
      <c r="P17" s="21"/>
      <c r="Q17" s="21"/>
      <c r="R17" s="21"/>
      <c r="S17" s="21"/>
      <c r="T17" s="21"/>
      <c r="U17" s="21"/>
      <c r="V17" s="21"/>
      <c r="W17" s="21"/>
      <c r="X17" s="101"/>
    </row>
    <row r="18">
      <c r="A18" s="97"/>
      <c r="B18" s="21"/>
      <c r="C18" s="85" t="str">
        <f>IF(B18="","",IFNA(VLOOKUP(B18,'03_指標定義'!A$4:F$23,6,FALSE),""))</f>
        <v/>
      </c>
      <c r="D18" s="21"/>
      <c r="E18" s="85" t="str">
        <f>IF(B18="","",IFNA(VLOOKUP(B18,'04_目標と判断条件'!A$4:H$23,8,FALSE),""))</f>
        <v/>
      </c>
      <c r="F18" s="21"/>
      <c r="G18" s="21"/>
      <c r="H18" s="21"/>
      <c r="I18" s="21"/>
      <c r="J18" s="21"/>
      <c r="K18" s="21"/>
      <c r="L18" s="21"/>
      <c r="M18" s="21"/>
      <c r="N18" s="21"/>
      <c r="O18" s="21"/>
      <c r="P18" s="21"/>
      <c r="Q18" s="21"/>
      <c r="R18" s="21"/>
      <c r="S18" s="21"/>
      <c r="T18" s="21"/>
      <c r="U18" s="21"/>
      <c r="V18" s="21"/>
      <c r="W18" s="21"/>
      <c r="X18" s="101"/>
    </row>
    <row r="19">
      <c r="A19" s="97"/>
      <c r="B19" s="21"/>
      <c r="C19" s="85" t="str">
        <f>IF(B19="","",IFNA(VLOOKUP(B19,'03_指標定義'!A$4:F$23,6,FALSE),""))</f>
        <v/>
      </c>
      <c r="D19" s="21"/>
      <c r="E19" s="85" t="str">
        <f>IF(B19="","",IFNA(VLOOKUP(B19,'04_目標と判断条件'!A$4:H$23,8,FALSE),""))</f>
        <v/>
      </c>
      <c r="F19" s="21"/>
      <c r="G19" s="21"/>
      <c r="H19" s="21"/>
      <c r="I19" s="21"/>
      <c r="J19" s="21"/>
      <c r="K19" s="21"/>
      <c r="L19" s="21"/>
      <c r="M19" s="21"/>
      <c r="N19" s="21"/>
      <c r="O19" s="21"/>
      <c r="P19" s="21"/>
      <c r="Q19" s="21"/>
      <c r="R19" s="21"/>
      <c r="S19" s="21"/>
      <c r="T19" s="21"/>
      <c r="U19" s="21"/>
      <c r="V19" s="21"/>
      <c r="W19" s="21"/>
      <c r="X19" s="101"/>
    </row>
    <row r="20">
      <c r="A20" s="97"/>
      <c r="B20" s="21"/>
      <c r="C20" s="85" t="str">
        <f>IF(B20="","",IFNA(VLOOKUP(B20,'03_指標定義'!A$4:F$23,6,FALSE),""))</f>
        <v/>
      </c>
      <c r="D20" s="21"/>
      <c r="E20" s="85" t="str">
        <f>IF(B20="","",IFNA(VLOOKUP(B20,'04_目標と判断条件'!A$4:H$23,8,FALSE),""))</f>
        <v/>
      </c>
      <c r="F20" s="21"/>
      <c r="G20" s="21"/>
      <c r="H20" s="21"/>
      <c r="I20" s="21"/>
      <c r="J20" s="21"/>
      <c r="K20" s="21"/>
      <c r="L20" s="21"/>
      <c r="M20" s="21"/>
      <c r="N20" s="21"/>
      <c r="O20" s="21"/>
      <c r="P20" s="21"/>
      <c r="Q20" s="21"/>
      <c r="R20" s="21"/>
      <c r="S20" s="21"/>
      <c r="T20" s="21"/>
      <c r="U20" s="21"/>
      <c r="V20" s="21"/>
      <c r="W20" s="21"/>
      <c r="X20" s="101"/>
    </row>
    <row r="21">
      <c r="A21" s="97"/>
      <c r="B21" s="21"/>
      <c r="C21" s="85" t="str">
        <f>IF(B21="","",IFNA(VLOOKUP(B21,'03_指標定義'!A$4:F$23,6,FALSE),""))</f>
        <v/>
      </c>
      <c r="D21" s="21"/>
      <c r="E21" s="85" t="str">
        <f>IF(B21="","",IFNA(VLOOKUP(B21,'04_目標と判断条件'!A$4:H$23,8,FALSE),""))</f>
        <v/>
      </c>
      <c r="F21" s="21"/>
      <c r="G21" s="21"/>
      <c r="H21" s="21"/>
      <c r="I21" s="21"/>
      <c r="J21" s="21"/>
      <c r="K21" s="21"/>
      <c r="L21" s="21"/>
      <c r="M21" s="21"/>
      <c r="N21" s="21"/>
      <c r="O21" s="21"/>
      <c r="P21" s="21"/>
      <c r="Q21" s="21"/>
      <c r="R21" s="21"/>
      <c r="S21" s="21"/>
      <c r="T21" s="21"/>
      <c r="U21" s="21"/>
      <c r="V21" s="21"/>
      <c r="W21" s="21"/>
      <c r="X21" s="101"/>
    </row>
    <row r="22">
      <c r="A22" s="97"/>
      <c r="B22" s="21"/>
      <c r="C22" s="85" t="str">
        <f>IF(B22="","",IFNA(VLOOKUP(B22,'03_指標定義'!A$4:F$23,6,FALSE),""))</f>
        <v/>
      </c>
      <c r="D22" s="21"/>
      <c r="E22" s="85" t="str">
        <f>IF(B22="","",IFNA(VLOOKUP(B22,'04_目標と判断条件'!A$4:H$23,8,FALSE),""))</f>
        <v/>
      </c>
      <c r="F22" s="21"/>
      <c r="G22" s="21"/>
      <c r="H22" s="21"/>
      <c r="I22" s="21"/>
      <c r="J22" s="21"/>
      <c r="K22" s="21"/>
      <c r="L22" s="21"/>
      <c r="M22" s="21"/>
      <c r="N22" s="21"/>
      <c r="O22" s="21"/>
      <c r="P22" s="21"/>
      <c r="Q22" s="21"/>
      <c r="R22" s="21"/>
      <c r="S22" s="21"/>
      <c r="T22" s="21"/>
      <c r="U22" s="21"/>
      <c r="V22" s="21"/>
      <c r="W22" s="21"/>
      <c r="X22" s="101"/>
    </row>
    <row r="23">
      <c r="A23" s="97"/>
      <c r="B23" s="21"/>
      <c r="C23" s="85" t="str">
        <f>IF(B23="","",IFNA(VLOOKUP(B23,'03_指標定義'!A$4:F$23,6,FALSE),""))</f>
        <v/>
      </c>
      <c r="D23" s="21"/>
      <c r="E23" s="85" t="str">
        <f>IF(B23="","",IFNA(VLOOKUP(B23,'04_目標と判断条件'!A$4:H$23,8,FALSE),""))</f>
        <v/>
      </c>
      <c r="F23" s="21"/>
      <c r="G23" s="21"/>
      <c r="H23" s="21"/>
      <c r="I23" s="21"/>
      <c r="J23" s="21"/>
      <c r="K23" s="21"/>
      <c r="L23" s="21"/>
      <c r="M23" s="21"/>
      <c r="N23" s="21"/>
      <c r="O23" s="21"/>
      <c r="P23" s="21"/>
      <c r="Q23" s="21"/>
      <c r="R23" s="21"/>
      <c r="S23" s="21"/>
      <c r="T23" s="21"/>
      <c r="U23" s="21"/>
      <c r="V23" s="21"/>
      <c r="W23" s="21"/>
      <c r="X23" s="101"/>
    </row>
    <row r="24">
      <c r="A24" s="97"/>
      <c r="B24" s="21"/>
      <c r="C24" s="85" t="str">
        <f>IF(B24="","",IFNA(VLOOKUP(B24,'03_指標定義'!A$4:F$23,6,FALSE),""))</f>
        <v/>
      </c>
      <c r="D24" s="21"/>
      <c r="E24" s="85" t="str">
        <f>IF(B24="","",IFNA(VLOOKUP(B24,'04_目標と判断条件'!A$4:H$23,8,FALSE),""))</f>
        <v/>
      </c>
      <c r="F24" s="21"/>
      <c r="G24" s="21"/>
      <c r="H24" s="21"/>
      <c r="I24" s="21"/>
      <c r="J24" s="21"/>
      <c r="K24" s="21"/>
      <c r="L24" s="21"/>
      <c r="M24" s="21"/>
      <c r="N24" s="21"/>
      <c r="O24" s="21"/>
      <c r="P24" s="21"/>
      <c r="Q24" s="21"/>
      <c r="R24" s="21"/>
      <c r="S24" s="21"/>
      <c r="T24" s="21"/>
      <c r="U24" s="21"/>
      <c r="V24" s="21"/>
      <c r="W24" s="21"/>
      <c r="X24" s="101"/>
    </row>
    <row r="25">
      <c r="A25" s="97"/>
      <c r="B25" s="21"/>
      <c r="C25" s="85" t="str">
        <f>IF(B25="","",IFNA(VLOOKUP(B25,'03_指標定義'!A$4:F$23,6,FALSE),""))</f>
        <v/>
      </c>
      <c r="D25" s="21"/>
      <c r="E25" s="85" t="str">
        <f>IF(B25="","",IFNA(VLOOKUP(B25,'04_目標と判断条件'!A$4:H$23,8,FALSE),""))</f>
        <v/>
      </c>
      <c r="F25" s="21"/>
      <c r="G25" s="21"/>
      <c r="H25" s="21"/>
      <c r="I25" s="21"/>
      <c r="J25" s="21"/>
      <c r="K25" s="21"/>
      <c r="L25" s="21"/>
      <c r="M25" s="21"/>
      <c r="N25" s="21"/>
      <c r="O25" s="21"/>
      <c r="P25" s="21"/>
      <c r="Q25" s="21"/>
      <c r="R25" s="21"/>
      <c r="S25" s="21"/>
      <c r="T25" s="21"/>
      <c r="U25" s="21"/>
      <c r="V25" s="21"/>
      <c r="W25" s="21"/>
      <c r="X25" s="101"/>
    </row>
    <row r="26">
      <c r="A26" s="97"/>
      <c r="B26" s="21"/>
      <c r="C26" s="85" t="str">
        <f>IF(B26="","",IFNA(VLOOKUP(B26,'03_指標定義'!A$4:F$23,6,FALSE),""))</f>
        <v/>
      </c>
      <c r="D26" s="21"/>
      <c r="E26" s="85" t="str">
        <f>IF(B26="","",IFNA(VLOOKUP(B26,'04_目標と判断条件'!A$4:H$23,8,FALSE),""))</f>
        <v/>
      </c>
      <c r="F26" s="21"/>
      <c r="G26" s="21"/>
      <c r="H26" s="21"/>
      <c r="I26" s="21"/>
      <c r="J26" s="21"/>
      <c r="K26" s="21"/>
      <c r="L26" s="21"/>
      <c r="M26" s="21"/>
      <c r="N26" s="21"/>
      <c r="O26" s="21"/>
      <c r="P26" s="21"/>
      <c r="Q26" s="21"/>
      <c r="R26" s="21"/>
      <c r="S26" s="21"/>
      <c r="T26" s="21"/>
      <c r="U26" s="21"/>
      <c r="V26" s="21"/>
      <c r="W26" s="21"/>
      <c r="X26" s="101"/>
    </row>
    <row r="27">
      <c r="A27" s="97"/>
      <c r="B27" s="21"/>
      <c r="C27" s="85" t="str">
        <f>IF(B27="","",IFNA(VLOOKUP(B27,'03_指標定義'!A$4:F$23,6,FALSE),""))</f>
        <v/>
      </c>
      <c r="D27" s="21"/>
      <c r="E27" s="85" t="str">
        <f>IF(B27="","",IFNA(VLOOKUP(B27,'04_目標と判断条件'!A$4:H$23,8,FALSE),""))</f>
        <v/>
      </c>
      <c r="F27" s="21"/>
      <c r="G27" s="21"/>
      <c r="H27" s="21"/>
      <c r="I27" s="21"/>
      <c r="J27" s="21"/>
      <c r="K27" s="21"/>
      <c r="L27" s="21"/>
      <c r="M27" s="21"/>
      <c r="N27" s="21"/>
      <c r="O27" s="21"/>
      <c r="P27" s="21"/>
      <c r="Q27" s="21"/>
      <c r="R27" s="21"/>
      <c r="S27" s="21"/>
      <c r="T27" s="21"/>
      <c r="U27" s="21"/>
      <c r="V27" s="21"/>
      <c r="W27" s="21"/>
      <c r="X27" s="101"/>
    </row>
    <row r="28">
      <c r="A28" s="97"/>
      <c r="B28" s="21"/>
      <c r="C28" s="85" t="str">
        <f>IF(B28="","",IFNA(VLOOKUP(B28,'03_指標定義'!A$4:F$23,6,FALSE),""))</f>
        <v/>
      </c>
      <c r="D28" s="21"/>
      <c r="E28" s="85" t="str">
        <f>IF(B28="","",IFNA(VLOOKUP(B28,'04_目標と判断条件'!A$4:H$23,8,FALSE),""))</f>
        <v/>
      </c>
      <c r="F28" s="21"/>
      <c r="G28" s="21"/>
      <c r="H28" s="21"/>
      <c r="I28" s="21"/>
      <c r="J28" s="21"/>
      <c r="K28" s="21"/>
      <c r="L28" s="21"/>
      <c r="M28" s="21"/>
      <c r="N28" s="21"/>
      <c r="O28" s="21"/>
      <c r="P28" s="21"/>
      <c r="Q28" s="21"/>
      <c r="R28" s="21"/>
      <c r="S28" s="21"/>
      <c r="T28" s="21"/>
      <c r="U28" s="21"/>
      <c r="V28" s="21"/>
      <c r="W28" s="21"/>
      <c r="X28" s="101"/>
    </row>
    <row r="29">
      <c r="A29" s="97"/>
      <c r="B29" s="21"/>
      <c r="C29" s="85" t="str">
        <f>IF(B29="","",IFNA(VLOOKUP(B29,'03_指標定義'!A$4:F$23,6,FALSE),""))</f>
        <v/>
      </c>
      <c r="D29" s="21"/>
      <c r="E29" s="85" t="str">
        <f>IF(B29="","",IFNA(VLOOKUP(B29,'04_目標と判断条件'!A$4:H$23,8,FALSE),""))</f>
        <v/>
      </c>
      <c r="F29" s="21"/>
      <c r="G29" s="21"/>
      <c r="H29" s="21"/>
      <c r="I29" s="21"/>
      <c r="J29" s="21"/>
      <c r="K29" s="21"/>
      <c r="L29" s="21"/>
      <c r="M29" s="21"/>
      <c r="N29" s="21"/>
      <c r="O29" s="21"/>
      <c r="P29" s="21"/>
      <c r="Q29" s="21"/>
      <c r="R29" s="21"/>
      <c r="S29" s="21"/>
      <c r="T29" s="21"/>
      <c r="U29" s="21"/>
      <c r="V29" s="21"/>
      <c r="W29" s="21"/>
      <c r="X29" s="101"/>
    </row>
    <row r="30">
      <c r="A30" s="97"/>
      <c r="B30" s="21"/>
      <c r="C30" s="85" t="str">
        <f>IF(B30="","",IFNA(VLOOKUP(B30,'03_指標定義'!A$4:F$23,6,FALSE),""))</f>
        <v/>
      </c>
      <c r="D30" s="21"/>
      <c r="E30" s="85" t="str">
        <f>IF(B30="","",IFNA(VLOOKUP(B30,'04_目標と判断条件'!A$4:H$23,8,FALSE),""))</f>
        <v/>
      </c>
      <c r="F30" s="21"/>
      <c r="G30" s="21"/>
      <c r="H30" s="21"/>
      <c r="I30" s="21"/>
      <c r="J30" s="21"/>
      <c r="K30" s="21"/>
      <c r="L30" s="21"/>
      <c r="M30" s="21"/>
      <c r="N30" s="21"/>
      <c r="O30" s="21"/>
      <c r="P30" s="21"/>
      <c r="Q30" s="21"/>
      <c r="R30" s="21"/>
      <c r="S30" s="21"/>
      <c r="T30" s="21"/>
      <c r="U30" s="21"/>
      <c r="V30" s="21"/>
      <c r="W30" s="21"/>
      <c r="X30" s="101"/>
    </row>
    <row r="31">
      <c r="A31" s="97"/>
      <c r="B31" s="21"/>
      <c r="C31" s="85" t="str">
        <f>IF(B31="","",IFNA(VLOOKUP(B31,'03_指標定義'!A$4:F$23,6,FALSE),""))</f>
        <v/>
      </c>
      <c r="D31" s="21"/>
      <c r="E31" s="85" t="str">
        <f>IF(B31="","",IFNA(VLOOKUP(B31,'04_目標と判断条件'!A$4:H$23,8,FALSE),""))</f>
        <v/>
      </c>
      <c r="F31" s="21"/>
      <c r="G31" s="21"/>
      <c r="H31" s="21"/>
      <c r="I31" s="21"/>
      <c r="J31" s="21"/>
      <c r="K31" s="21"/>
      <c r="L31" s="21"/>
      <c r="M31" s="21"/>
      <c r="N31" s="21"/>
      <c r="O31" s="21"/>
      <c r="P31" s="21"/>
      <c r="Q31" s="21"/>
      <c r="R31" s="21"/>
      <c r="S31" s="21"/>
      <c r="T31" s="21"/>
      <c r="U31" s="21"/>
      <c r="V31" s="21"/>
      <c r="W31" s="21"/>
      <c r="X31" s="101"/>
    </row>
    <row r="32">
      <c r="A32" s="97"/>
      <c r="B32" s="21"/>
      <c r="C32" s="85" t="str">
        <f>IF(B32="","",IFNA(VLOOKUP(B32,'03_指標定義'!A$4:F$23,6,FALSE),""))</f>
        <v/>
      </c>
      <c r="D32" s="21"/>
      <c r="E32" s="85" t="str">
        <f>IF(B32="","",IFNA(VLOOKUP(B32,'04_目標と判断条件'!A$4:H$23,8,FALSE),""))</f>
        <v/>
      </c>
      <c r="F32" s="21"/>
      <c r="G32" s="21"/>
      <c r="H32" s="21"/>
      <c r="I32" s="21"/>
      <c r="J32" s="21"/>
      <c r="K32" s="21"/>
      <c r="L32" s="21"/>
      <c r="M32" s="21"/>
      <c r="N32" s="21"/>
      <c r="O32" s="21"/>
      <c r="P32" s="21"/>
      <c r="Q32" s="21"/>
      <c r="R32" s="21"/>
      <c r="S32" s="21"/>
      <c r="T32" s="21"/>
      <c r="U32" s="21"/>
      <c r="V32" s="21"/>
      <c r="W32" s="21"/>
      <c r="X32" s="101"/>
    </row>
    <row r="33">
      <c r="A33" s="97"/>
      <c r="B33" s="21"/>
      <c r="C33" s="85" t="str">
        <f>IF(B33="","",IFNA(VLOOKUP(B33,'03_指標定義'!A$4:F$23,6,FALSE),""))</f>
        <v/>
      </c>
      <c r="D33" s="21"/>
      <c r="E33" s="85" t="str">
        <f>IF(B33="","",IFNA(VLOOKUP(B33,'04_目標と判断条件'!A$4:H$23,8,FALSE),""))</f>
        <v/>
      </c>
      <c r="F33" s="21"/>
      <c r="G33" s="21"/>
      <c r="H33" s="21"/>
      <c r="I33" s="21"/>
      <c r="J33" s="21"/>
      <c r="K33" s="21"/>
      <c r="L33" s="21"/>
      <c r="M33" s="21"/>
      <c r="N33" s="21"/>
      <c r="O33" s="21"/>
      <c r="P33" s="21"/>
      <c r="Q33" s="21"/>
      <c r="R33" s="21"/>
      <c r="S33" s="21"/>
      <c r="T33" s="21"/>
      <c r="U33" s="21"/>
      <c r="V33" s="21"/>
      <c r="W33" s="21"/>
      <c r="X33" s="101"/>
    </row>
    <row r="34">
      <c r="A34" s="97"/>
      <c r="B34" s="21"/>
      <c r="C34" s="85"/>
      <c r="D34" s="21"/>
      <c r="E34" s="85"/>
      <c r="F34" s="21"/>
      <c r="G34" s="21"/>
      <c r="H34" s="21"/>
      <c r="I34" s="21"/>
      <c r="J34" s="21"/>
      <c r="K34" s="21"/>
      <c r="L34" s="21"/>
      <c r="M34" s="21"/>
      <c r="N34" s="21"/>
      <c r="O34" s="21"/>
      <c r="P34" s="21"/>
      <c r="Q34" s="21"/>
      <c r="R34" s="21"/>
      <c r="S34" s="21"/>
      <c r="T34" s="21"/>
      <c r="U34" s="21"/>
      <c r="V34" s="21"/>
      <c r="W34" s="21"/>
      <c r="X34" s="101"/>
    </row>
    <row r="35">
      <c r="A35" s="97"/>
      <c r="B35" s="21"/>
      <c r="C35" s="85"/>
      <c r="D35" s="21"/>
      <c r="E35" s="85"/>
      <c r="F35" s="21"/>
      <c r="G35" s="21"/>
      <c r="H35" s="21"/>
      <c r="I35" s="21"/>
      <c r="J35" s="21"/>
      <c r="K35" s="21"/>
      <c r="L35" s="21"/>
      <c r="M35" s="21"/>
      <c r="N35" s="21"/>
      <c r="O35" s="21"/>
      <c r="P35" s="21"/>
      <c r="Q35" s="21"/>
      <c r="R35" s="21"/>
      <c r="S35" s="21"/>
      <c r="T35" s="21"/>
      <c r="U35" s="21"/>
      <c r="V35" s="21"/>
      <c r="W35" s="21"/>
      <c r="X35" s="101"/>
    </row>
    <row r="36">
      <c r="A36" s="97"/>
      <c r="B36" s="21"/>
      <c r="C36" s="85"/>
      <c r="D36" s="21"/>
      <c r="E36" s="85"/>
      <c r="F36" s="21"/>
      <c r="G36" s="21"/>
      <c r="H36" s="21"/>
      <c r="I36" s="21"/>
      <c r="J36" s="21"/>
      <c r="K36" s="21"/>
      <c r="L36" s="21"/>
      <c r="M36" s="21"/>
      <c r="N36" s="21"/>
      <c r="O36" s="21"/>
      <c r="P36" s="21"/>
      <c r="Q36" s="21"/>
      <c r="R36" s="21"/>
      <c r="S36" s="21"/>
      <c r="T36" s="21"/>
      <c r="U36" s="21"/>
      <c r="V36" s="21"/>
      <c r="W36" s="21"/>
      <c r="X36" s="101"/>
    </row>
    <row r="37">
      <c r="A37" s="97"/>
      <c r="B37" s="21"/>
      <c r="C37" s="85"/>
      <c r="D37" s="21"/>
      <c r="E37" s="85"/>
      <c r="F37" s="21"/>
      <c r="G37" s="21"/>
      <c r="H37" s="21"/>
      <c r="I37" s="21"/>
      <c r="J37" s="21"/>
      <c r="K37" s="21"/>
      <c r="L37" s="21"/>
      <c r="M37" s="21"/>
      <c r="N37" s="21"/>
      <c r="O37" s="21"/>
      <c r="P37" s="21"/>
      <c r="Q37" s="21"/>
      <c r="R37" s="21"/>
      <c r="S37" s="21"/>
      <c r="T37" s="21"/>
      <c r="U37" s="21"/>
      <c r="V37" s="21"/>
      <c r="W37" s="21"/>
      <c r="X37" s="101"/>
    </row>
    <row r="38">
      <c r="A38" s="97"/>
      <c r="B38" s="21"/>
      <c r="C38" s="85"/>
      <c r="D38" s="21"/>
      <c r="E38" s="85"/>
      <c r="F38" s="21"/>
      <c r="G38" s="21"/>
      <c r="H38" s="21"/>
      <c r="I38" s="21"/>
      <c r="J38" s="21"/>
      <c r="K38" s="21"/>
      <c r="L38" s="21"/>
      <c r="M38" s="21"/>
      <c r="N38" s="21"/>
      <c r="O38" s="21"/>
      <c r="P38" s="21"/>
      <c r="Q38" s="21"/>
      <c r="R38" s="21"/>
      <c r="S38" s="21"/>
      <c r="T38" s="21"/>
      <c r="U38" s="21"/>
      <c r="V38" s="21"/>
      <c r="W38" s="21"/>
      <c r="X38" s="101"/>
    </row>
    <row r="39">
      <c r="A39" s="97"/>
      <c r="B39" s="21"/>
      <c r="C39" s="85"/>
      <c r="D39" s="21"/>
      <c r="E39" s="85"/>
      <c r="F39" s="21"/>
      <c r="G39" s="21"/>
      <c r="H39" s="21"/>
      <c r="I39" s="21"/>
      <c r="J39" s="21"/>
      <c r="K39" s="21"/>
      <c r="L39" s="21"/>
      <c r="M39" s="21"/>
      <c r="N39" s="21"/>
      <c r="O39" s="21"/>
      <c r="P39" s="21"/>
      <c r="Q39" s="21"/>
      <c r="R39" s="21"/>
      <c r="S39" s="21"/>
      <c r="T39" s="21"/>
      <c r="U39" s="21"/>
      <c r="V39" s="21"/>
      <c r="W39" s="21"/>
      <c r="X39" s="101"/>
    </row>
    <row r="40">
      <c r="A40" s="97"/>
      <c r="B40" s="21"/>
      <c r="C40" s="85"/>
      <c r="D40" s="21"/>
      <c r="E40" s="85"/>
      <c r="F40" s="21"/>
      <c r="G40" s="21"/>
      <c r="H40" s="21"/>
      <c r="I40" s="21"/>
      <c r="J40" s="21"/>
      <c r="K40" s="21"/>
      <c r="L40" s="21"/>
      <c r="M40" s="21"/>
      <c r="N40" s="21"/>
      <c r="O40" s="21"/>
      <c r="P40" s="21"/>
      <c r="Q40" s="21"/>
      <c r="R40" s="21"/>
      <c r="S40" s="21"/>
      <c r="T40" s="21"/>
      <c r="U40" s="21"/>
      <c r="V40" s="21"/>
      <c r="W40" s="21"/>
      <c r="X40" s="101"/>
    </row>
    <row r="41">
      <c r="A41" s="97"/>
      <c r="B41" s="21"/>
      <c r="C41" s="85"/>
      <c r="D41" s="21"/>
      <c r="E41" s="85"/>
      <c r="F41" s="21"/>
      <c r="G41" s="21"/>
      <c r="H41" s="21"/>
      <c r="I41" s="21"/>
      <c r="J41" s="21"/>
      <c r="K41" s="21"/>
      <c r="L41" s="21"/>
      <c r="M41" s="21"/>
      <c r="N41" s="21"/>
      <c r="O41" s="21"/>
      <c r="P41" s="21"/>
      <c r="Q41" s="21"/>
      <c r="R41" s="21"/>
      <c r="S41" s="21"/>
      <c r="T41" s="21"/>
      <c r="U41" s="21"/>
      <c r="V41" s="21"/>
      <c r="W41" s="21"/>
      <c r="X41" s="101"/>
    </row>
    <row r="42">
      <c r="A42" s="97"/>
      <c r="B42" s="21"/>
      <c r="C42" s="85"/>
      <c r="D42" s="21"/>
      <c r="E42" s="85"/>
      <c r="F42" s="21"/>
      <c r="G42" s="21"/>
      <c r="H42" s="21"/>
      <c r="I42" s="21"/>
      <c r="J42" s="21"/>
      <c r="K42" s="21"/>
      <c r="L42" s="21"/>
      <c r="M42" s="21"/>
      <c r="N42" s="21"/>
      <c r="O42" s="21"/>
      <c r="P42" s="21"/>
      <c r="Q42" s="21"/>
      <c r="R42" s="21"/>
      <c r="S42" s="21"/>
      <c r="T42" s="21"/>
      <c r="U42" s="21"/>
      <c r="V42" s="21"/>
      <c r="W42" s="21"/>
      <c r="X42" s="101"/>
    </row>
    <row r="43">
      <c r="A43" s="97"/>
      <c r="B43" s="21"/>
      <c r="C43" s="85"/>
      <c r="D43" s="21"/>
      <c r="E43" s="85"/>
      <c r="F43" s="21"/>
      <c r="G43" s="21"/>
      <c r="H43" s="21"/>
      <c r="I43" s="21"/>
      <c r="J43" s="21"/>
      <c r="K43" s="21"/>
      <c r="L43" s="21"/>
      <c r="M43" s="21"/>
      <c r="N43" s="21"/>
      <c r="O43" s="21"/>
      <c r="P43" s="21"/>
      <c r="Q43" s="21"/>
      <c r="R43" s="21"/>
      <c r="S43" s="21"/>
      <c r="T43" s="21"/>
      <c r="U43" s="21"/>
      <c r="V43" s="21"/>
      <c r="W43" s="21"/>
      <c r="X43" s="101"/>
    </row>
    <row r="44">
      <c r="A44" s="97"/>
      <c r="B44" s="21"/>
      <c r="C44" s="85"/>
      <c r="D44" s="21"/>
      <c r="E44" s="85"/>
      <c r="F44" s="21"/>
      <c r="G44" s="21"/>
      <c r="H44" s="21"/>
      <c r="I44" s="21"/>
      <c r="J44" s="21"/>
      <c r="K44" s="21"/>
      <c r="L44" s="21"/>
      <c r="M44" s="21"/>
      <c r="N44" s="21"/>
      <c r="O44" s="21"/>
      <c r="P44" s="21"/>
      <c r="Q44" s="21"/>
      <c r="R44" s="21"/>
      <c r="S44" s="21"/>
      <c r="T44" s="21"/>
      <c r="U44" s="21"/>
      <c r="V44" s="21"/>
      <c r="W44" s="21"/>
      <c r="X44" s="101"/>
    </row>
    <row r="45">
      <c r="A45" s="97"/>
      <c r="B45" s="21"/>
      <c r="C45" s="85"/>
      <c r="D45" s="21"/>
      <c r="E45" s="85"/>
      <c r="F45" s="21"/>
      <c r="G45" s="21"/>
      <c r="H45" s="21"/>
      <c r="I45" s="21"/>
      <c r="J45" s="21"/>
      <c r="K45" s="21"/>
      <c r="L45" s="21"/>
      <c r="M45" s="21"/>
      <c r="N45" s="21"/>
      <c r="O45" s="21"/>
      <c r="P45" s="21"/>
      <c r="Q45" s="21"/>
      <c r="R45" s="21"/>
      <c r="S45" s="21"/>
      <c r="T45" s="21"/>
      <c r="U45" s="21"/>
      <c r="V45" s="21"/>
      <c r="W45" s="21"/>
      <c r="X45" s="101"/>
    </row>
    <row r="46">
      <c r="A46" s="97"/>
      <c r="B46" s="21"/>
      <c r="C46" s="85"/>
      <c r="D46" s="21"/>
      <c r="E46" s="85"/>
      <c r="F46" s="21"/>
      <c r="G46" s="21"/>
      <c r="H46" s="21"/>
      <c r="I46" s="21"/>
      <c r="J46" s="21"/>
      <c r="K46" s="21"/>
      <c r="L46" s="21"/>
      <c r="M46" s="21"/>
      <c r="N46" s="21"/>
      <c r="O46" s="21"/>
      <c r="P46" s="21"/>
      <c r="Q46" s="21"/>
      <c r="R46" s="21"/>
      <c r="S46" s="21"/>
      <c r="T46" s="21"/>
      <c r="U46" s="21"/>
      <c r="V46" s="21"/>
      <c r="W46" s="21"/>
      <c r="X46" s="101"/>
    </row>
    <row r="47">
      <c r="A47" s="97"/>
      <c r="B47" s="21"/>
      <c r="C47" s="85"/>
      <c r="D47" s="21"/>
      <c r="E47" s="85"/>
      <c r="F47" s="21"/>
      <c r="G47" s="21"/>
      <c r="H47" s="21"/>
      <c r="I47" s="21"/>
      <c r="J47" s="21"/>
      <c r="K47" s="21"/>
      <c r="L47" s="21"/>
      <c r="M47" s="21"/>
      <c r="N47" s="21"/>
      <c r="O47" s="21"/>
      <c r="P47" s="21"/>
      <c r="Q47" s="21"/>
      <c r="R47" s="21"/>
      <c r="S47" s="21"/>
      <c r="T47" s="21"/>
      <c r="U47" s="21"/>
      <c r="V47" s="21"/>
      <c r="W47" s="21"/>
      <c r="X47" s="101"/>
    </row>
    <row r="48">
      <c r="A48" s="97"/>
      <c r="B48" s="21"/>
      <c r="C48" s="85"/>
      <c r="D48" s="21"/>
      <c r="E48" s="85"/>
      <c r="F48" s="21"/>
      <c r="G48" s="21"/>
      <c r="H48" s="21"/>
      <c r="I48" s="21"/>
      <c r="J48" s="21"/>
      <c r="K48" s="21"/>
      <c r="L48" s="21"/>
      <c r="M48" s="21"/>
      <c r="N48" s="21"/>
      <c r="O48" s="21"/>
      <c r="P48" s="21"/>
      <c r="Q48" s="21"/>
      <c r="R48" s="21"/>
      <c r="S48" s="21"/>
      <c r="T48" s="21"/>
      <c r="U48" s="21"/>
      <c r="V48" s="21"/>
      <c r="W48" s="21"/>
      <c r="X48" s="101"/>
    </row>
    <row r="49">
      <c r="A49" s="97"/>
      <c r="B49" s="21"/>
      <c r="C49" s="85"/>
      <c r="D49" s="21"/>
      <c r="E49" s="85"/>
      <c r="F49" s="21"/>
      <c r="G49" s="21"/>
      <c r="H49" s="21"/>
      <c r="I49" s="21"/>
      <c r="J49" s="21"/>
      <c r="K49" s="21"/>
      <c r="L49" s="21"/>
      <c r="M49" s="21"/>
      <c r="N49" s="21"/>
      <c r="O49" s="21"/>
      <c r="P49" s="21"/>
      <c r="Q49" s="21"/>
      <c r="R49" s="21"/>
      <c r="S49" s="21"/>
      <c r="T49" s="21"/>
      <c r="U49" s="21"/>
      <c r="V49" s="21"/>
      <c r="W49" s="21"/>
      <c r="X49" s="101"/>
    </row>
    <row r="50">
      <c r="A50" s="97"/>
      <c r="B50" s="21"/>
      <c r="C50" s="85"/>
      <c r="D50" s="21"/>
      <c r="E50" s="85"/>
      <c r="F50" s="21"/>
      <c r="G50" s="21"/>
      <c r="H50" s="21"/>
      <c r="I50" s="21"/>
      <c r="J50" s="21"/>
      <c r="K50" s="21"/>
      <c r="L50" s="21"/>
      <c r="M50" s="21"/>
      <c r="N50" s="21"/>
      <c r="O50" s="21"/>
      <c r="P50" s="21"/>
      <c r="Q50" s="21"/>
      <c r="R50" s="21"/>
      <c r="S50" s="21"/>
      <c r="T50" s="21"/>
      <c r="U50" s="21"/>
      <c r="V50" s="21"/>
      <c r="W50" s="21"/>
      <c r="X50" s="101"/>
    </row>
    <row r="51">
      <c r="A51" s="97"/>
      <c r="B51" s="21"/>
      <c r="C51" s="85"/>
      <c r="D51" s="21"/>
      <c r="E51" s="85"/>
      <c r="F51" s="21"/>
      <c r="G51" s="21"/>
      <c r="H51" s="21"/>
      <c r="I51" s="21"/>
      <c r="J51" s="21"/>
      <c r="K51" s="21"/>
      <c r="L51" s="21"/>
      <c r="M51" s="21"/>
      <c r="N51" s="21"/>
      <c r="O51" s="21"/>
      <c r="P51" s="21"/>
      <c r="Q51" s="21"/>
      <c r="R51" s="21"/>
      <c r="S51" s="21"/>
      <c r="T51" s="21"/>
      <c r="U51" s="21"/>
      <c r="V51" s="21"/>
      <c r="W51" s="21"/>
      <c r="X51" s="101"/>
    </row>
    <row r="52">
      <c r="A52" s="97"/>
      <c r="B52" s="21"/>
      <c r="C52" s="85"/>
      <c r="D52" s="21"/>
      <c r="E52" s="85"/>
      <c r="F52" s="21"/>
      <c r="G52" s="21"/>
      <c r="H52" s="21"/>
      <c r="I52" s="21"/>
      <c r="J52" s="21"/>
      <c r="K52" s="21"/>
      <c r="L52" s="21"/>
      <c r="M52" s="21"/>
      <c r="N52" s="21"/>
      <c r="O52" s="21"/>
      <c r="P52" s="21"/>
      <c r="Q52" s="21"/>
      <c r="R52" s="21"/>
      <c r="S52" s="21"/>
      <c r="T52" s="21"/>
      <c r="U52" s="21"/>
      <c r="V52" s="21"/>
      <c r="W52" s="21"/>
      <c r="X52" s="101"/>
    </row>
    <row r="53">
      <c r="A53" s="97"/>
      <c r="B53" s="21"/>
      <c r="C53" s="85"/>
      <c r="D53" s="21"/>
      <c r="E53" s="85"/>
      <c r="F53" s="21"/>
      <c r="G53" s="21"/>
      <c r="H53" s="21"/>
      <c r="I53" s="21"/>
      <c r="J53" s="21"/>
      <c r="K53" s="21"/>
      <c r="L53" s="21"/>
      <c r="M53" s="21"/>
      <c r="N53" s="21"/>
      <c r="O53" s="21"/>
      <c r="P53" s="21"/>
      <c r="Q53" s="21"/>
      <c r="R53" s="21"/>
      <c r="S53" s="21"/>
      <c r="T53" s="21"/>
      <c r="U53" s="21"/>
      <c r="V53" s="21"/>
      <c r="W53" s="21"/>
      <c r="X53" s="101"/>
    </row>
    <row r="54">
      <c r="A54" s="97"/>
      <c r="B54" s="21"/>
      <c r="C54" s="85"/>
      <c r="D54" s="21"/>
      <c r="E54" s="85"/>
      <c r="F54" s="21"/>
      <c r="G54" s="21"/>
      <c r="H54" s="21"/>
      <c r="I54" s="21"/>
      <c r="J54" s="21"/>
      <c r="K54" s="21"/>
      <c r="L54" s="21"/>
      <c r="M54" s="21"/>
      <c r="N54" s="21"/>
      <c r="O54" s="21"/>
      <c r="P54" s="21"/>
      <c r="Q54" s="21"/>
      <c r="R54" s="21"/>
      <c r="S54" s="21"/>
      <c r="T54" s="21"/>
      <c r="U54" s="21"/>
      <c r="V54" s="21"/>
      <c r="W54" s="21"/>
      <c r="X54" s="101"/>
    </row>
    <row r="55">
      <c r="A55" s="97"/>
      <c r="B55" s="21"/>
      <c r="C55" s="85"/>
      <c r="D55" s="21"/>
      <c r="E55" s="85"/>
      <c r="F55" s="21"/>
      <c r="G55" s="21"/>
      <c r="H55" s="21"/>
      <c r="I55" s="21"/>
      <c r="J55" s="21"/>
      <c r="K55" s="21"/>
      <c r="L55" s="21"/>
      <c r="M55" s="21"/>
      <c r="N55" s="21"/>
      <c r="O55" s="21"/>
      <c r="P55" s="21"/>
      <c r="Q55" s="21"/>
      <c r="R55" s="21"/>
      <c r="S55" s="21"/>
      <c r="T55" s="21"/>
      <c r="U55" s="21"/>
      <c r="V55" s="21"/>
      <c r="W55" s="21"/>
      <c r="X55" s="101"/>
    </row>
    <row r="56">
      <c r="A56" s="97"/>
      <c r="B56" s="21"/>
      <c r="C56" s="85"/>
      <c r="D56" s="21"/>
      <c r="E56" s="85"/>
      <c r="F56" s="21"/>
      <c r="G56" s="21"/>
      <c r="H56" s="21"/>
      <c r="I56" s="21"/>
      <c r="J56" s="21"/>
      <c r="K56" s="21"/>
      <c r="L56" s="21"/>
      <c r="M56" s="21"/>
      <c r="N56" s="21"/>
      <c r="O56" s="21"/>
      <c r="P56" s="21"/>
      <c r="Q56" s="21"/>
      <c r="R56" s="21"/>
      <c r="S56" s="21"/>
      <c r="T56" s="21"/>
      <c r="U56" s="21"/>
      <c r="V56" s="21"/>
      <c r="W56" s="21"/>
      <c r="X56" s="101"/>
    </row>
    <row r="57">
      <c r="A57" s="97"/>
      <c r="B57" s="21"/>
      <c r="C57" s="85"/>
      <c r="D57" s="21"/>
      <c r="E57" s="85"/>
      <c r="F57" s="21"/>
      <c r="G57" s="21"/>
      <c r="H57" s="21"/>
      <c r="I57" s="21"/>
      <c r="J57" s="21"/>
      <c r="K57" s="21"/>
      <c r="L57" s="21"/>
      <c r="M57" s="21"/>
      <c r="N57" s="21"/>
      <c r="O57" s="21"/>
      <c r="P57" s="21"/>
      <c r="Q57" s="21"/>
      <c r="R57" s="21"/>
      <c r="S57" s="21"/>
      <c r="T57" s="21"/>
      <c r="U57" s="21"/>
      <c r="V57" s="21"/>
      <c r="W57" s="21"/>
      <c r="X57" s="101"/>
    </row>
    <row r="58">
      <c r="A58" s="97"/>
      <c r="B58" s="21"/>
      <c r="C58" s="85"/>
      <c r="D58" s="21"/>
      <c r="E58" s="85"/>
      <c r="F58" s="21"/>
      <c r="G58" s="21"/>
      <c r="H58" s="21"/>
      <c r="I58" s="21"/>
      <c r="J58" s="21"/>
      <c r="K58" s="21"/>
      <c r="L58" s="21"/>
      <c r="M58" s="21"/>
      <c r="N58" s="21"/>
      <c r="O58" s="21"/>
      <c r="P58" s="21"/>
      <c r="Q58" s="21"/>
      <c r="R58" s="21"/>
      <c r="S58" s="21"/>
      <c r="T58" s="21"/>
      <c r="U58" s="21"/>
      <c r="V58" s="21"/>
      <c r="W58" s="21"/>
      <c r="X58" s="101"/>
    </row>
    <row r="59">
      <c r="A59" s="97"/>
      <c r="B59" s="21"/>
      <c r="C59" s="85"/>
      <c r="D59" s="21"/>
      <c r="E59" s="85"/>
      <c r="F59" s="21"/>
      <c r="G59" s="21"/>
      <c r="H59" s="21"/>
      <c r="I59" s="21"/>
      <c r="J59" s="21"/>
      <c r="K59" s="21"/>
      <c r="L59" s="21"/>
      <c r="M59" s="21"/>
      <c r="N59" s="21"/>
      <c r="O59" s="21"/>
      <c r="P59" s="21"/>
      <c r="Q59" s="21"/>
      <c r="R59" s="21"/>
      <c r="S59" s="21"/>
      <c r="T59" s="21"/>
      <c r="U59" s="21"/>
      <c r="V59" s="21"/>
      <c r="W59" s="21"/>
      <c r="X59" s="101"/>
    </row>
    <row r="60">
      <c r="A60" s="97"/>
      <c r="B60" s="21"/>
      <c r="C60" s="85"/>
      <c r="D60" s="21"/>
      <c r="E60" s="85"/>
      <c r="F60" s="21"/>
      <c r="G60" s="21"/>
      <c r="H60" s="21"/>
      <c r="I60" s="21"/>
      <c r="J60" s="21"/>
      <c r="K60" s="21"/>
      <c r="L60" s="21"/>
      <c r="M60" s="21"/>
      <c r="N60" s="21"/>
      <c r="O60" s="21"/>
      <c r="P60" s="21"/>
      <c r="Q60" s="21"/>
      <c r="R60" s="21"/>
      <c r="S60" s="21"/>
      <c r="T60" s="21"/>
      <c r="U60" s="21"/>
      <c r="V60" s="21"/>
      <c r="W60" s="21"/>
      <c r="X60" s="101"/>
    </row>
    <row r="61">
      <c r="A61" s="97"/>
      <c r="B61" s="21"/>
      <c r="C61" s="85"/>
      <c r="D61" s="21"/>
      <c r="E61" s="85"/>
      <c r="F61" s="21"/>
      <c r="G61" s="21"/>
      <c r="H61" s="21"/>
      <c r="I61" s="21"/>
      <c r="J61" s="21"/>
      <c r="K61" s="21"/>
      <c r="L61" s="21"/>
      <c r="M61" s="21"/>
      <c r="N61" s="21"/>
      <c r="O61" s="21"/>
      <c r="P61" s="21"/>
      <c r="Q61" s="21"/>
      <c r="R61" s="21"/>
      <c r="S61" s="21"/>
      <c r="T61" s="21"/>
      <c r="U61" s="21"/>
      <c r="V61" s="21"/>
      <c r="W61" s="21"/>
      <c r="X61" s="101"/>
    </row>
    <row r="62">
      <c r="A62" s="97"/>
      <c r="B62" s="21"/>
      <c r="C62" s="85"/>
      <c r="D62" s="21"/>
      <c r="E62" s="85"/>
      <c r="F62" s="21"/>
      <c r="G62" s="21"/>
      <c r="H62" s="21"/>
      <c r="I62" s="21"/>
      <c r="J62" s="21"/>
      <c r="K62" s="21"/>
      <c r="L62" s="21"/>
      <c r="M62" s="21"/>
      <c r="N62" s="21"/>
      <c r="O62" s="21"/>
      <c r="P62" s="21"/>
      <c r="Q62" s="21"/>
      <c r="R62" s="21"/>
      <c r="S62" s="21"/>
      <c r="T62" s="21"/>
      <c r="U62" s="21"/>
      <c r="V62" s="21"/>
      <c r="W62" s="21"/>
      <c r="X62" s="101"/>
    </row>
    <row r="63">
      <c r="A63" s="97"/>
      <c r="B63" s="21"/>
      <c r="C63" s="85"/>
      <c r="D63" s="21"/>
      <c r="E63" s="85"/>
      <c r="F63" s="21"/>
      <c r="G63" s="21"/>
      <c r="H63" s="21"/>
      <c r="I63" s="21"/>
      <c r="J63" s="21"/>
      <c r="K63" s="21"/>
      <c r="L63" s="21"/>
      <c r="M63" s="21"/>
      <c r="N63" s="21"/>
      <c r="O63" s="21"/>
      <c r="P63" s="21"/>
      <c r="Q63" s="21"/>
      <c r="R63" s="21"/>
      <c r="S63" s="21"/>
      <c r="T63" s="21"/>
      <c r="U63" s="21"/>
      <c r="V63" s="21"/>
      <c r="W63" s="21"/>
      <c r="X63" s="101"/>
    </row>
    <row r="64">
      <c r="A64" s="97"/>
      <c r="B64" s="21"/>
      <c r="C64" s="85"/>
      <c r="D64" s="21"/>
      <c r="E64" s="85"/>
      <c r="F64" s="21"/>
      <c r="G64" s="21"/>
      <c r="H64" s="21"/>
      <c r="I64" s="21"/>
      <c r="J64" s="21"/>
      <c r="K64" s="21"/>
      <c r="L64" s="21"/>
      <c r="M64" s="21"/>
      <c r="N64" s="21"/>
      <c r="O64" s="21"/>
      <c r="P64" s="21"/>
      <c r="Q64" s="21"/>
      <c r="R64" s="21"/>
      <c r="S64" s="21"/>
      <c r="T64" s="21"/>
      <c r="U64" s="21"/>
      <c r="V64" s="21"/>
      <c r="W64" s="21"/>
      <c r="X64" s="101"/>
    </row>
    <row r="65">
      <c r="A65" s="97"/>
      <c r="B65" s="21"/>
      <c r="C65" s="85"/>
      <c r="D65" s="21"/>
      <c r="E65" s="85"/>
      <c r="F65" s="21"/>
      <c r="G65" s="21"/>
      <c r="H65" s="21"/>
      <c r="I65" s="21"/>
      <c r="J65" s="21"/>
      <c r="K65" s="21"/>
      <c r="L65" s="21"/>
      <c r="M65" s="21"/>
      <c r="N65" s="21"/>
      <c r="O65" s="21"/>
      <c r="P65" s="21"/>
      <c r="Q65" s="21"/>
      <c r="R65" s="21"/>
      <c r="S65" s="21"/>
      <c r="T65" s="21"/>
      <c r="U65" s="21"/>
      <c r="V65" s="21"/>
      <c r="W65" s="21"/>
      <c r="X65" s="101"/>
    </row>
    <row r="66">
      <c r="A66" s="97"/>
      <c r="B66" s="21"/>
      <c r="C66" s="85"/>
      <c r="D66" s="21"/>
      <c r="E66" s="85"/>
      <c r="F66" s="21"/>
      <c r="G66" s="21"/>
      <c r="H66" s="21"/>
      <c r="I66" s="21"/>
      <c r="J66" s="21"/>
      <c r="K66" s="21"/>
      <c r="L66" s="21"/>
      <c r="M66" s="21"/>
      <c r="N66" s="21"/>
      <c r="O66" s="21"/>
      <c r="P66" s="21"/>
      <c r="Q66" s="21"/>
      <c r="R66" s="21"/>
      <c r="S66" s="21"/>
      <c r="T66" s="21"/>
      <c r="U66" s="21"/>
      <c r="V66" s="21"/>
      <c r="W66" s="21"/>
      <c r="X66" s="101"/>
    </row>
    <row r="67">
      <c r="A67" s="97"/>
      <c r="B67" s="21"/>
      <c r="C67" s="85"/>
      <c r="D67" s="21"/>
      <c r="E67" s="85"/>
      <c r="F67" s="21"/>
      <c r="G67" s="21"/>
      <c r="H67" s="21"/>
      <c r="I67" s="21"/>
      <c r="J67" s="21"/>
      <c r="K67" s="21"/>
      <c r="L67" s="21"/>
      <c r="M67" s="21"/>
      <c r="N67" s="21"/>
      <c r="O67" s="21"/>
      <c r="P67" s="21"/>
      <c r="Q67" s="21"/>
      <c r="R67" s="21"/>
      <c r="S67" s="21"/>
      <c r="T67" s="21"/>
      <c r="U67" s="21"/>
      <c r="V67" s="21"/>
      <c r="W67" s="21"/>
      <c r="X67" s="101"/>
    </row>
    <row r="68">
      <c r="A68" s="97"/>
      <c r="B68" s="21"/>
      <c r="C68" s="85"/>
      <c r="D68" s="21"/>
      <c r="E68" s="85"/>
      <c r="F68" s="21"/>
      <c r="G68" s="21"/>
      <c r="H68" s="21"/>
      <c r="I68" s="21"/>
      <c r="J68" s="21"/>
      <c r="K68" s="21"/>
      <c r="L68" s="21"/>
      <c r="M68" s="21"/>
      <c r="N68" s="21"/>
      <c r="O68" s="21"/>
      <c r="P68" s="21"/>
      <c r="Q68" s="21"/>
      <c r="R68" s="21"/>
      <c r="S68" s="21"/>
      <c r="T68" s="21"/>
      <c r="U68" s="21"/>
      <c r="V68" s="21"/>
      <c r="W68" s="21"/>
      <c r="X68" s="101"/>
    </row>
    <row r="69">
      <c r="A69" s="97"/>
      <c r="B69" s="21"/>
      <c r="C69" s="85"/>
      <c r="D69" s="21"/>
      <c r="E69" s="85"/>
      <c r="F69" s="21"/>
      <c r="G69" s="21"/>
      <c r="H69" s="21"/>
      <c r="I69" s="21"/>
      <c r="J69" s="21"/>
      <c r="K69" s="21"/>
      <c r="L69" s="21"/>
      <c r="M69" s="21"/>
      <c r="N69" s="21"/>
      <c r="O69" s="21"/>
      <c r="P69" s="21"/>
      <c r="Q69" s="21"/>
      <c r="R69" s="21"/>
      <c r="S69" s="21"/>
      <c r="T69" s="21"/>
      <c r="U69" s="21"/>
      <c r="V69" s="21"/>
      <c r="W69" s="21"/>
      <c r="X69" s="101"/>
    </row>
    <row r="70">
      <c r="A70" s="97"/>
      <c r="B70" s="21"/>
      <c r="C70" s="85"/>
      <c r="D70" s="21"/>
      <c r="E70" s="85"/>
      <c r="F70" s="21"/>
      <c r="G70" s="21"/>
      <c r="H70" s="21"/>
      <c r="I70" s="21"/>
      <c r="J70" s="21"/>
      <c r="K70" s="21"/>
      <c r="L70" s="21"/>
      <c r="M70" s="21"/>
      <c r="N70" s="21"/>
      <c r="O70" s="21"/>
      <c r="P70" s="21"/>
      <c r="Q70" s="21"/>
      <c r="R70" s="21"/>
      <c r="S70" s="21"/>
      <c r="T70" s="21"/>
      <c r="U70" s="21"/>
      <c r="V70" s="21"/>
      <c r="W70" s="21"/>
      <c r="X70" s="101"/>
    </row>
    <row r="71">
      <c r="A71" s="97"/>
      <c r="B71" s="21"/>
      <c r="C71" s="85"/>
      <c r="D71" s="21"/>
      <c r="E71" s="85"/>
      <c r="F71" s="21"/>
      <c r="G71" s="21"/>
      <c r="H71" s="21"/>
      <c r="I71" s="21"/>
      <c r="J71" s="21"/>
      <c r="K71" s="21"/>
      <c r="L71" s="21"/>
      <c r="M71" s="21"/>
      <c r="N71" s="21"/>
      <c r="O71" s="21"/>
      <c r="P71" s="21"/>
      <c r="Q71" s="21"/>
      <c r="R71" s="21"/>
      <c r="S71" s="21"/>
      <c r="T71" s="21"/>
      <c r="U71" s="21"/>
      <c r="V71" s="21"/>
      <c r="W71" s="21"/>
      <c r="X71" s="101"/>
    </row>
    <row r="72">
      <c r="A72" s="97"/>
      <c r="B72" s="21"/>
      <c r="C72" s="85"/>
      <c r="D72" s="21"/>
      <c r="E72" s="85"/>
      <c r="F72" s="21"/>
      <c r="G72" s="21"/>
      <c r="H72" s="21"/>
      <c r="I72" s="21"/>
      <c r="J72" s="21"/>
      <c r="K72" s="21"/>
      <c r="L72" s="21"/>
      <c r="M72" s="21"/>
      <c r="N72" s="21"/>
      <c r="O72" s="21"/>
      <c r="P72" s="21"/>
      <c r="Q72" s="21"/>
      <c r="R72" s="21"/>
      <c r="S72" s="21"/>
      <c r="T72" s="21"/>
      <c r="U72" s="21"/>
      <c r="V72" s="21"/>
      <c r="W72" s="21"/>
      <c r="X72" s="101"/>
    </row>
    <row r="73">
      <c r="A73" s="97"/>
      <c r="B73" s="21"/>
      <c r="C73" s="85"/>
      <c r="D73" s="21"/>
      <c r="E73" s="85"/>
      <c r="F73" s="21"/>
      <c r="G73" s="21"/>
      <c r="H73" s="21"/>
      <c r="I73" s="21"/>
      <c r="J73" s="21"/>
      <c r="K73" s="21"/>
      <c r="L73" s="21"/>
      <c r="M73" s="21"/>
      <c r="N73" s="21"/>
      <c r="O73" s="21"/>
      <c r="P73" s="21"/>
      <c r="Q73" s="21"/>
      <c r="R73" s="21"/>
      <c r="S73" s="21"/>
      <c r="T73" s="21"/>
      <c r="U73" s="21"/>
      <c r="V73" s="21"/>
      <c r="W73" s="21"/>
      <c r="X73" s="101"/>
    </row>
    <row r="74">
      <c r="A74" s="97"/>
      <c r="B74" s="21"/>
      <c r="C74" s="85"/>
      <c r="D74" s="21"/>
      <c r="E74" s="85"/>
      <c r="F74" s="21"/>
      <c r="G74" s="21"/>
      <c r="H74" s="21"/>
      <c r="I74" s="21"/>
      <c r="J74" s="21"/>
      <c r="K74" s="21"/>
      <c r="L74" s="21"/>
      <c r="M74" s="21"/>
      <c r="N74" s="21"/>
      <c r="O74" s="21"/>
      <c r="P74" s="21"/>
      <c r="Q74" s="21"/>
      <c r="R74" s="21"/>
      <c r="S74" s="21"/>
      <c r="T74" s="21"/>
      <c r="U74" s="21"/>
      <c r="V74" s="21"/>
      <c r="W74" s="21"/>
      <c r="X74" s="101"/>
    </row>
    <row r="75">
      <c r="A75" s="97"/>
      <c r="B75" s="21"/>
      <c r="C75" s="85"/>
      <c r="D75" s="21"/>
      <c r="E75" s="85"/>
      <c r="F75" s="21"/>
      <c r="G75" s="21"/>
      <c r="H75" s="21"/>
      <c r="I75" s="21"/>
      <c r="J75" s="21"/>
      <c r="K75" s="21"/>
      <c r="L75" s="21"/>
      <c r="M75" s="21"/>
      <c r="N75" s="21"/>
      <c r="O75" s="21"/>
      <c r="P75" s="21"/>
      <c r="Q75" s="21"/>
      <c r="R75" s="21"/>
      <c r="S75" s="21"/>
      <c r="T75" s="21"/>
      <c r="U75" s="21"/>
      <c r="V75" s="21"/>
      <c r="W75" s="21"/>
      <c r="X75" s="101"/>
    </row>
    <row r="76">
      <c r="A76" s="97"/>
      <c r="B76" s="21"/>
      <c r="C76" s="85"/>
      <c r="D76" s="21"/>
      <c r="E76" s="85"/>
      <c r="F76" s="21"/>
      <c r="G76" s="21"/>
      <c r="H76" s="21"/>
      <c r="I76" s="21"/>
      <c r="J76" s="21"/>
      <c r="K76" s="21"/>
      <c r="L76" s="21"/>
      <c r="M76" s="21"/>
      <c r="N76" s="21"/>
      <c r="O76" s="21"/>
      <c r="P76" s="21"/>
      <c r="Q76" s="21"/>
      <c r="R76" s="21"/>
      <c r="S76" s="21"/>
      <c r="T76" s="21"/>
      <c r="U76" s="21"/>
      <c r="V76" s="21"/>
      <c r="W76" s="21"/>
      <c r="X76" s="101"/>
    </row>
    <row r="77">
      <c r="A77" s="97"/>
      <c r="B77" s="21"/>
      <c r="C77" s="85"/>
      <c r="D77" s="21"/>
      <c r="E77" s="85"/>
      <c r="F77" s="21"/>
      <c r="G77" s="21"/>
      <c r="H77" s="21"/>
      <c r="I77" s="21"/>
      <c r="J77" s="21"/>
      <c r="K77" s="21"/>
      <c r="L77" s="21"/>
      <c r="M77" s="21"/>
      <c r="N77" s="21"/>
      <c r="O77" s="21"/>
      <c r="P77" s="21"/>
      <c r="Q77" s="21"/>
      <c r="R77" s="21"/>
      <c r="S77" s="21"/>
      <c r="T77" s="21"/>
      <c r="U77" s="21"/>
      <c r="V77" s="21"/>
      <c r="W77" s="21"/>
      <c r="X77" s="101"/>
    </row>
    <row r="78">
      <c r="A78" s="97"/>
      <c r="B78" s="21"/>
      <c r="C78" s="85"/>
      <c r="D78" s="21"/>
      <c r="E78" s="85"/>
      <c r="F78" s="21"/>
      <c r="G78" s="21"/>
      <c r="H78" s="21"/>
      <c r="I78" s="21"/>
      <c r="J78" s="21"/>
      <c r="K78" s="21"/>
      <c r="L78" s="21"/>
      <c r="M78" s="21"/>
      <c r="N78" s="21"/>
      <c r="O78" s="21"/>
      <c r="P78" s="21"/>
      <c r="Q78" s="21"/>
      <c r="R78" s="21"/>
      <c r="S78" s="21"/>
      <c r="T78" s="21"/>
      <c r="U78" s="21"/>
      <c r="V78" s="21"/>
      <c r="W78" s="21"/>
      <c r="X78" s="101"/>
    </row>
    <row r="79">
      <c r="A79" s="97"/>
      <c r="B79" s="21"/>
      <c r="C79" s="85"/>
      <c r="D79" s="21"/>
      <c r="E79" s="85"/>
      <c r="F79" s="21"/>
      <c r="G79" s="21"/>
      <c r="H79" s="21"/>
      <c r="I79" s="21"/>
      <c r="J79" s="21"/>
      <c r="K79" s="21"/>
      <c r="L79" s="21"/>
      <c r="M79" s="21"/>
      <c r="N79" s="21"/>
      <c r="O79" s="21"/>
      <c r="P79" s="21"/>
      <c r="Q79" s="21"/>
      <c r="R79" s="21"/>
      <c r="S79" s="21"/>
      <c r="T79" s="21"/>
      <c r="U79" s="21"/>
      <c r="V79" s="21"/>
      <c r="W79" s="21"/>
      <c r="X79" s="101"/>
    </row>
    <row r="80">
      <c r="A80" s="170"/>
      <c r="B80" s="59"/>
      <c r="C80" s="126"/>
      <c r="D80" s="59"/>
      <c r="E80" s="126"/>
      <c r="F80" s="59"/>
      <c r="G80" s="59"/>
      <c r="H80" s="59"/>
      <c r="I80" s="59"/>
      <c r="J80" s="59"/>
      <c r="K80" s="59"/>
      <c r="L80" s="59"/>
      <c r="M80" s="59"/>
      <c r="N80" s="59"/>
      <c r="O80" s="59"/>
      <c r="P80" s="59"/>
      <c r="Q80" s="59"/>
      <c r="R80" s="59"/>
      <c r="S80" s="59"/>
      <c r="T80" s="59"/>
      <c r="U80" s="59"/>
      <c r="V80" s="59"/>
      <c r="W80" s="59"/>
      <c r="X80" s="171"/>
    </row>
  </sheetData>
  <autoFilter ref="$A$3:$X$33"/>
  <conditionalFormatting sqref="G4:G33">
    <cfRule type="cellIs" dxfId="0" priority="1" stopIfTrue="1" operator="equal">
      <formula>"判断不能"</formula>
    </cfRule>
  </conditionalFormatting>
  <conditionalFormatting sqref="G4:G33">
    <cfRule type="cellIs" dxfId="5" priority="2" stopIfTrue="1" operator="equal">
      <formula>"注意"</formula>
    </cfRule>
  </conditionalFormatting>
  <conditionalFormatting sqref="G4:G33">
    <cfRule type="cellIs" dxfId="2" priority="3" stopIfTrue="1" operator="equal">
      <formula>"使用可"</formula>
    </cfRule>
  </conditionalFormatting>
  <conditionalFormatting sqref="H4:H33">
    <cfRule type="cellIs" dxfId="6" priority="4" stopIfTrue="1" operator="equal">
      <formula>"比較不可"</formula>
    </cfRule>
  </conditionalFormatting>
  <conditionalFormatting sqref="H4:H33">
    <cfRule type="cellIs" dxfId="5" priority="5" stopIfTrue="1" operator="equal">
      <formula>"要補正"</formula>
    </cfRule>
  </conditionalFormatting>
  <conditionalFormatting sqref="H4:H33">
    <cfRule type="cellIs" dxfId="2" priority="6" stopIfTrue="1" operator="equal">
      <formula>"比較可能"</formula>
    </cfRule>
  </conditionalFormatting>
  <conditionalFormatting sqref="I4:I33">
    <cfRule type="cellIs" dxfId="4" priority="7" stopIfTrue="1" operator="equal">
      <formula>"逸脱"</formula>
    </cfRule>
  </conditionalFormatting>
  <conditionalFormatting sqref="I4:I33">
    <cfRule type="cellIs" dxfId="5" priority="8" stopIfTrue="1" operator="equal">
      <formula>"注意"</formula>
    </cfRule>
  </conditionalFormatting>
  <conditionalFormatting sqref="I4:I33">
    <cfRule type="cellIs" dxfId="2" priority="9" stopIfTrue="1" operator="equal">
      <formula>"問題なし"</formula>
    </cfRule>
  </conditionalFormatting>
  <dataValidations>
    <dataValidation type="list" allowBlank="1" showErrorMessage="1" sqref="I4:I33">
      <formula1>"問題なし,注意,逸脱,未確認"</formula1>
    </dataValidation>
    <dataValidation type="list" allowBlank="1" showErrorMessage="1" sqref="R4:R33">
      <formula1>"継続,変更,拡大,縮小,終了,追加確認,保留"</formula1>
    </dataValidation>
    <dataValidation type="list" allowBlank="1" showErrorMessage="1" sqref="H4:H33">
      <formula1>"比較可能,要補正,比較不可"</formula1>
    </dataValidation>
    <dataValidation type="list" allowBlank="1" showErrorMessage="1" sqref="B4:B33">
      <formula1>"M01,M02,M03,M04,M05,M06,M07,M08,M09,M10,M11,M12,M13,M14,M15,M16,M17,M18,M19,M20"</formula1>
    </dataValidation>
    <dataValidation type="list" allowBlank="1" showErrorMessage="1" sqref="G4:G33">
      <formula1>"使用可,注意,判断不能"</formula1>
    </dataValidation>
  </dataValidations>
  <printOptions/>
  <pageMargins bottom="0.75" footer="0.0" header="0.0" left="0.7" right="0.7" top="0.75"/>
  <pageSetup orientation="landscape"/>
  <drawing ns1:id="rId2"/>
  <legacyDrawing ns1: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15B45"/>
    <outlinePr summaryBelow="0" summaryRight="0"/>
  </sheetPr>
  <sheetViews>
    <sheetView showGridLines="0" workbookViewId="0">
      <pane xSplit="2.0" ySplit="3.0" topLeftCell="C4" activePane="bottomRight" state="frozen"/>
      <selection activeCell="C1" sqref="C1" pane="topRight"/>
      <selection activeCell="A4" sqref="A4" pane="bottomLeft"/>
      <selection activeCell="C4" sqref="C4" pane="bottomRight"/>
    </sheetView>
  </sheetViews>
  <sheetFormatPr customHeight="1" defaultColWidth="12.63" defaultRowHeight="15.0" outlineLevelCol="1"/>
  <cols>
    <col customWidth="1" min="1" max="1" width="8.25"/>
    <col customWidth="1" min="2" max="2" width="46.38"/>
    <col customWidth="1" min="3" max="3" width="12.63"/>
    <col customWidth="1" min="4" max="4" width="13.88"/>
    <col customWidth="1" min="5" max="5" width="37.63"/>
    <col customWidth="1" min="6" max="6" width="38.88"/>
    <col hidden="1" min="7" max="9" width="12.63"/>
  </cols>
  <sheetData>
    <row r="1" ht="30.0" customHeight="1">
      <c r="A1" s="1" t="s">
        <v>276</v>
      </c>
      <c r="B1" s="98"/>
      <c r="C1" s="98"/>
      <c r="D1" s="98"/>
      <c r="E1" s="98"/>
      <c r="F1" s="98"/>
    </row>
    <row r="2" ht="37.5" customHeight="1">
      <c r="A2" s="5" t="s">
        <v>278</v>
      </c>
      <c r="B2" s="99"/>
      <c r="C2" s="99"/>
      <c r="D2" s="99"/>
      <c r="E2" s="99"/>
      <c r="F2" s="99"/>
    </row>
    <row r="3" ht="36.0" customHeight="1">
      <c r="A3" s="10" t="s">
        <v>279</v>
      </c>
      <c r="B3" s="12" t="s">
        <v>280</v>
      </c>
      <c r="C3" s="12" t="s">
        <v>281</v>
      </c>
      <c r="D3" s="12" t="s">
        <v>18</v>
      </c>
      <c r="E3" s="12" t="s">
        <v>282</v>
      </c>
      <c r="F3" s="15" t="s">
        <v>283</v>
      </c>
    </row>
    <row r="4">
      <c r="A4" s="25" t="s">
        <v>284</v>
      </c>
      <c r="B4" s="100" t="s">
        <v>285</v>
      </c>
      <c r="C4" s="100" t="s">
        <v>286</v>
      </c>
      <c r="D4" s="102" t="s">
        <v>287</v>
      </c>
      <c r="E4" s="100" t="s">
        <v>288</v>
      </c>
      <c r="F4" s="103" t="s">
        <v>289</v>
      </c>
    </row>
    <row r="5">
      <c r="A5" s="25" t="s">
        <v>290</v>
      </c>
      <c r="B5" s="100" t="s">
        <v>291</v>
      </c>
      <c r="C5" s="100" t="s">
        <v>286</v>
      </c>
      <c r="D5" s="102" t="s">
        <v>287</v>
      </c>
      <c r="E5" s="100" t="s">
        <v>292</v>
      </c>
      <c r="F5" s="103" t="s">
        <v>293</v>
      </c>
    </row>
    <row r="6">
      <c r="A6" s="25" t="s">
        <v>294</v>
      </c>
      <c r="B6" s="100" t="s">
        <v>296</v>
      </c>
      <c r="C6" s="100" t="s">
        <v>297</v>
      </c>
      <c r="D6" s="56" t="str">
        <f>IF(COUNTIF('02_成果ロジック'!M4:M18,"要確認")&gt;0,"要確認",IF(COUNTIF('02_成果ロジック'!M4:M18,"定義済")=0,"要確認","問題なし"))</f>
        <v>要確認</v>
      </c>
      <c r="E6" s="100" t="s">
        <v>298</v>
      </c>
      <c r="F6" s="103" t="s">
        <v>299</v>
      </c>
    </row>
    <row r="7">
      <c r="A7" s="25" t="s">
        <v>300</v>
      </c>
      <c r="B7" s="100" t="s">
        <v>301</v>
      </c>
      <c r="C7" s="100" t="s">
        <v>297</v>
      </c>
      <c r="D7" s="56" t="str">
        <f>IF(COUNTIF('03_指標定義'!AG4:AG23,"要確認")&gt;0,"要確認",IF(COUNTIF('03_指標定義'!AG4:AG23,"定義済")=0,"要確認","問題なし"))</f>
        <v>要確認</v>
      </c>
      <c r="E7" s="100" t="s">
        <v>302</v>
      </c>
      <c r="F7" s="103" t="s">
        <v>303</v>
      </c>
    </row>
    <row r="8">
      <c r="A8" s="25" t="s">
        <v>305</v>
      </c>
      <c r="B8" s="100" t="s">
        <v>306</v>
      </c>
      <c r="C8" s="100" t="s">
        <v>286</v>
      </c>
      <c r="D8" s="102" t="s">
        <v>287</v>
      </c>
      <c r="E8" s="100" t="s">
        <v>307</v>
      </c>
      <c r="F8" s="103" t="s">
        <v>308</v>
      </c>
    </row>
    <row r="9">
      <c r="A9" s="25" t="s">
        <v>309</v>
      </c>
      <c r="B9" s="100" t="s">
        <v>310</v>
      </c>
      <c r="C9" s="100" t="s">
        <v>297</v>
      </c>
      <c r="D9" s="56" t="str">
        <f>IF(COUNTIF('04_目標と判断条件'!X4:X23,"要確認")&gt;0,"要確認",IF(COUNTIF('04_目標と判断条件'!X4:X23,"定義済")=0,"要確認","問題なし"))</f>
        <v>要確認</v>
      </c>
      <c r="E9" s="100" t="s">
        <v>311</v>
      </c>
      <c r="F9" s="103" t="s">
        <v>312</v>
      </c>
    </row>
    <row r="10">
      <c r="A10" s="25" t="s">
        <v>313</v>
      </c>
      <c r="B10" s="100" t="s">
        <v>314</v>
      </c>
      <c r="C10" s="100" t="s">
        <v>286</v>
      </c>
      <c r="D10" s="102" t="s">
        <v>287</v>
      </c>
      <c r="E10" s="100" t="s">
        <v>315</v>
      </c>
      <c r="F10" s="103" t="s">
        <v>316</v>
      </c>
    </row>
    <row r="11">
      <c r="A11" s="25" t="s">
        <v>317</v>
      </c>
      <c r="B11" s="100" t="s">
        <v>318</v>
      </c>
      <c r="C11" s="100" t="s">
        <v>286</v>
      </c>
      <c r="D11" s="102" t="s">
        <v>287</v>
      </c>
      <c r="E11" s="100" t="s">
        <v>319</v>
      </c>
      <c r="F11" s="103" t="s">
        <v>320</v>
      </c>
    </row>
    <row r="12">
      <c r="A12" s="25" t="s">
        <v>322</v>
      </c>
      <c r="B12" s="100" t="s">
        <v>323</v>
      </c>
      <c r="C12" s="100" t="s">
        <v>286</v>
      </c>
      <c r="D12" s="102" t="s">
        <v>287</v>
      </c>
      <c r="E12" s="100" t="s">
        <v>324</v>
      </c>
      <c r="F12" s="103" t="s">
        <v>325</v>
      </c>
    </row>
    <row r="13">
      <c r="A13" s="25" t="s">
        <v>326</v>
      </c>
      <c r="B13" s="100" t="s">
        <v>327</v>
      </c>
      <c r="C13" s="100" t="s">
        <v>286</v>
      </c>
      <c r="D13" s="102" t="s">
        <v>287</v>
      </c>
      <c r="E13" s="100" t="s">
        <v>328</v>
      </c>
      <c r="F13" s="103" t="s">
        <v>329</v>
      </c>
    </row>
    <row r="14">
      <c r="A14" s="25" t="s">
        <v>330</v>
      </c>
      <c r="B14" s="100" t="s">
        <v>331</v>
      </c>
      <c r="C14" s="100" t="s">
        <v>286</v>
      </c>
      <c r="D14" s="102" t="s">
        <v>287</v>
      </c>
      <c r="E14" s="100" t="s">
        <v>332</v>
      </c>
      <c r="F14" s="103" t="s">
        <v>333</v>
      </c>
    </row>
    <row r="15">
      <c r="A15" s="25" t="s">
        <v>334</v>
      </c>
      <c r="B15" s="100" t="s">
        <v>335</v>
      </c>
      <c r="C15" s="100" t="s">
        <v>286</v>
      </c>
      <c r="D15" s="102" t="s">
        <v>287</v>
      </c>
      <c r="E15" s="100" t="s">
        <v>336</v>
      </c>
      <c r="F15" s="103" t="s">
        <v>337</v>
      </c>
    </row>
    <row r="16">
      <c r="A16" s="25" t="s">
        <v>338</v>
      </c>
      <c r="B16" s="100" t="s">
        <v>339</v>
      </c>
      <c r="C16" s="100" t="s">
        <v>286</v>
      </c>
      <c r="D16" s="102" t="s">
        <v>287</v>
      </c>
      <c r="E16" s="100" t="s">
        <v>340</v>
      </c>
      <c r="F16" s="103" t="s">
        <v>341</v>
      </c>
    </row>
    <row r="17">
      <c r="A17" s="25" t="s">
        <v>342</v>
      </c>
      <c r="B17" s="100" t="s">
        <v>343</v>
      </c>
      <c r="C17" s="100" t="s">
        <v>286</v>
      </c>
      <c r="D17" s="102" t="s">
        <v>287</v>
      </c>
      <c r="E17" s="100" t="s">
        <v>345</v>
      </c>
      <c r="F17" s="103" t="s">
        <v>346</v>
      </c>
    </row>
    <row r="18">
      <c r="A18" s="25" t="s">
        <v>347</v>
      </c>
      <c r="B18" s="100" t="s">
        <v>348</v>
      </c>
      <c r="C18" s="100" t="s">
        <v>286</v>
      </c>
      <c r="D18" s="102" t="s">
        <v>287</v>
      </c>
      <c r="E18" s="100" t="s">
        <v>349</v>
      </c>
      <c r="F18" s="103" t="s">
        <v>350</v>
      </c>
    </row>
    <row r="19">
      <c r="A19" s="67" t="s">
        <v>351</v>
      </c>
      <c r="B19" s="104" t="s">
        <v>352</v>
      </c>
      <c r="C19" s="104" t="s">
        <v>286</v>
      </c>
      <c r="D19" s="105" t="s">
        <v>287</v>
      </c>
      <c r="E19" s="104" t="s">
        <v>353</v>
      </c>
      <c r="F19" s="106" t="s">
        <v>354</v>
      </c>
    </row>
    <row r="20" ht="10.5" customHeight="1">
      <c r="A20" s="107"/>
      <c r="B20" s="108"/>
      <c r="C20" s="108"/>
      <c r="D20" s="108"/>
      <c r="E20" s="108"/>
      <c r="F20" s="108"/>
    </row>
    <row r="21" ht="28.5" customHeight="1">
      <c r="A21" s="109" t="s">
        <v>355</v>
      </c>
      <c r="B21" s="109"/>
      <c r="C21" s="109"/>
      <c r="D21" s="109"/>
      <c r="E21" s="109"/>
      <c r="F21" s="109"/>
      <c r="G21" s="110"/>
      <c r="H21" s="110"/>
      <c r="I21" s="110"/>
    </row>
    <row r="22">
      <c r="A22" s="111" t="s">
        <v>356</v>
      </c>
      <c r="B22" s="112">
        <f>COUNTIF(D4:D19,"問題あり")</f>
        <v>0</v>
      </c>
      <c r="C22" s="107"/>
      <c r="D22" s="107"/>
      <c r="E22" s="107"/>
      <c r="F22" s="107"/>
      <c r="H22" s="110"/>
      <c r="I22" s="110"/>
    </row>
    <row r="23">
      <c r="A23" s="113" t="s">
        <v>287</v>
      </c>
      <c r="B23" s="114">
        <f>COUNTIF(D4:D19,"要確認")</f>
        <v>16</v>
      </c>
      <c r="C23" s="107"/>
      <c r="D23" s="107"/>
      <c r="E23" s="107"/>
      <c r="F23" s="107"/>
      <c r="H23" s="110"/>
      <c r="I23" s="110"/>
    </row>
    <row r="24">
      <c r="A24" s="115" t="s">
        <v>358</v>
      </c>
      <c r="B24" s="116">
        <f>COUNTIF(D4:D19,"問題なし")</f>
        <v>0</v>
      </c>
      <c r="C24" s="107"/>
      <c r="D24" s="107"/>
      <c r="E24" s="107"/>
      <c r="F24" s="107"/>
      <c r="H24" s="110"/>
      <c r="I24" s="110"/>
    </row>
    <row r="25">
      <c r="A25" s="110"/>
      <c r="B25" s="110"/>
      <c r="C25" s="110"/>
      <c r="D25" s="110"/>
      <c r="E25" s="110"/>
      <c r="F25" s="110"/>
      <c r="H25" s="110"/>
      <c r="I25" s="110"/>
    </row>
    <row r="26">
      <c r="A26" s="110"/>
      <c r="B26" s="110"/>
      <c r="C26" s="110"/>
      <c r="D26" s="110"/>
      <c r="E26" s="110"/>
      <c r="F26" s="110"/>
      <c r="H26" s="110"/>
      <c r="I26" s="110"/>
    </row>
    <row r="29">
      <c r="A29" s="110"/>
    </row>
    <row r="30">
      <c r="A30" s="110"/>
    </row>
    <row r="31">
      <c r="A31" s="110"/>
    </row>
  </sheetData>
  <conditionalFormatting sqref="D4:D19">
    <cfRule type="cellIs" dxfId="4" priority="1" stopIfTrue="1" operator="equal">
      <formula>"問題あり"</formula>
    </cfRule>
  </conditionalFormatting>
  <conditionalFormatting sqref="D4:D19">
    <cfRule type="cellIs" dxfId="1" priority="2" stopIfTrue="1" operator="equal">
      <formula>"要確認"</formula>
    </cfRule>
  </conditionalFormatting>
  <conditionalFormatting sqref="D4:D19">
    <cfRule type="cellIs" dxfId="2" priority="3" stopIfTrue="1" operator="equal">
      <formula>"問題なし"</formula>
    </cfRule>
  </conditionalFormatting>
  <dataValidations>
    <dataValidation type="list" allowBlank="1" showErrorMessage="1" sqref="D4:D19">
      <formula1>"問題なし,要確認,問題あり,対象外"</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7280"/>
    <outlinePr summaryBelow="0" summaryRight="0"/>
  </sheetPr>
  <sheetViews>
    <sheetView showGridLines="0" workbookViewId="0">
      <pane xSplit="2.0" ySplit="3.0" topLeftCell="C4" activePane="bottomRight" state="frozen"/>
      <selection activeCell="C1" sqref="C1" pane="topRight"/>
      <selection activeCell="A4" sqref="A4" pane="bottomLeft"/>
      <selection activeCell="C4" sqref="C4" pane="bottomRight"/>
    </sheetView>
  </sheetViews>
  <sheetFormatPr customHeight="1" defaultColWidth="12.63" defaultRowHeight="15.0" outlineLevelCol="1"/>
  <cols>
    <col customWidth="1" min="1" max="1" width="22.63"/>
    <col customWidth="1" min="2" max="2" width="30.75"/>
    <col customWidth="1" min="3" max="4" width="27.0"/>
    <col customWidth="1" min="5" max="5" width="13.25"/>
    <col customWidth="1" min="6" max="7" width="28.88"/>
    <col customWidth="1" min="8" max="8" width="33.25"/>
  </cols>
  <sheetData>
    <row r="1" ht="30.0" customHeight="1">
      <c r="A1" s="1" t="s">
        <v>361</v>
      </c>
      <c r="B1" s="3"/>
      <c r="C1" s="3"/>
      <c r="D1" s="3"/>
      <c r="E1" s="3"/>
      <c r="F1" s="3"/>
      <c r="G1" s="3"/>
      <c r="H1" s="3"/>
    </row>
    <row r="2" ht="43.5" customHeight="1">
      <c r="A2" s="5" t="s">
        <v>362</v>
      </c>
      <c r="B2" s="6"/>
      <c r="C2" s="6"/>
      <c r="D2" s="6"/>
      <c r="E2" s="6"/>
      <c r="F2" s="6"/>
      <c r="G2" s="6"/>
      <c r="H2" s="6"/>
    </row>
    <row r="3" ht="45.0" customHeight="1">
      <c r="A3" s="117" t="s">
        <v>363</v>
      </c>
      <c r="B3" s="118" t="s">
        <v>364</v>
      </c>
      <c r="C3" s="118" t="s">
        <v>365</v>
      </c>
      <c r="D3" s="118" t="s">
        <v>366</v>
      </c>
      <c r="E3" s="118" t="s">
        <v>367</v>
      </c>
      <c r="F3" s="118" t="s">
        <v>369</v>
      </c>
      <c r="G3" s="118" t="s">
        <v>370</v>
      </c>
      <c r="H3" s="119" t="s">
        <v>371</v>
      </c>
    </row>
    <row r="4">
      <c r="A4" s="120" t="s">
        <v>372</v>
      </c>
      <c r="B4" s="121" t="s">
        <v>373</v>
      </c>
      <c r="C4" s="121" t="s">
        <v>374</v>
      </c>
      <c r="D4" s="121" t="s">
        <v>375</v>
      </c>
      <c r="E4" s="122" t="s">
        <v>376</v>
      </c>
      <c r="F4" s="121" t="s">
        <v>377</v>
      </c>
      <c r="G4" s="121" t="s">
        <v>378</v>
      </c>
      <c r="H4" s="123" t="s">
        <v>379</v>
      </c>
    </row>
    <row r="5">
      <c r="A5" s="120" t="s">
        <v>380</v>
      </c>
      <c r="B5" s="121" t="s">
        <v>381</v>
      </c>
      <c r="C5" s="121" t="s">
        <v>382</v>
      </c>
      <c r="D5" s="121" t="s">
        <v>383</v>
      </c>
      <c r="E5" s="122" t="s">
        <v>384</v>
      </c>
      <c r="F5" s="121" t="s">
        <v>386</v>
      </c>
      <c r="G5" s="121" t="s">
        <v>387</v>
      </c>
      <c r="H5" s="123" t="s">
        <v>388</v>
      </c>
    </row>
    <row r="6">
      <c r="A6" s="120" t="s">
        <v>380</v>
      </c>
      <c r="B6" s="121" t="s">
        <v>389</v>
      </c>
      <c r="C6" s="121" t="s">
        <v>139</v>
      </c>
      <c r="D6" s="121" t="s">
        <v>161</v>
      </c>
      <c r="E6" s="122" t="s">
        <v>384</v>
      </c>
      <c r="F6" s="121" t="s">
        <v>390</v>
      </c>
      <c r="G6" s="121" t="s">
        <v>391</v>
      </c>
      <c r="H6" s="123" t="s">
        <v>388</v>
      </c>
    </row>
    <row r="7">
      <c r="A7" s="120" t="s">
        <v>380</v>
      </c>
      <c r="B7" s="121" t="s">
        <v>392</v>
      </c>
      <c r="C7" s="121" t="s">
        <v>181</v>
      </c>
      <c r="D7" s="121" t="s">
        <v>393</v>
      </c>
      <c r="E7" s="122" t="s">
        <v>384</v>
      </c>
      <c r="F7" s="121" t="s">
        <v>394</v>
      </c>
      <c r="G7" s="121" t="s">
        <v>395</v>
      </c>
      <c r="H7" s="123" t="s">
        <v>388</v>
      </c>
    </row>
    <row r="8">
      <c r="A8" s="120" t="s">
        <v>380</v>
      </c>
      <c r="B8" s="121" t="s">
        <v>396</v>
      </c>
      <c r="C8" s="121" t="s">
        <v>397</v>
      </c>
      <c r="D8" s="121" t="s">
        <v>398</v>
      </c>
      <c r="E8" s="122" t="s">
        <v>400</v>
      </c>
      <c r="F8" s="121" t="s">
        <v>401</v>
      </c>
      <c r="G8" s="121" t="s">
        <v>402</v>
      </c>
      <c r="H8" s="123" t="s">
        <v>388</v>
      </c>
    </row>
    <row r="9">
      <c r="A9" s="120" t="s">
        <v>380</v>
      </c>
      <c r="B9" s="121" t="s">
        <v>403</v>
      </c>
      <c r="C9" s="121" t="s">
        <v>404</v>
      </c>
      <c r="D9" s="121" t="s">
        <v>375</v>
      </c>
      <c r="E9" s="122" t="s">
        <v>404</v>
      </c>
      <c r="F9" s="121" t="s">
        <v>405</v>
      </c>
      <c r="G9" s="121" t="s">
        <v>406</v>
      </c>
      <c r="H9" s="123" t="s">
        <v>388</v>
      </c>
    </row>
    <row r="10">
      <c r="A10" s="120" t="s">
        <v>380</v>
      </c>
      <c r="B10" s="121" t="s">
        <v>407</v>
      </c>
      <c r="C10" s="121" t="s">
        <v>404</v>
      </c>
      <c r="D10" s="121" t="s">
        <v>375</v>
      </c>
      <c r="E10" s="122" t="s">
        <v>404</v>
      </c>
      <c r="F10" s="121" t="s">
        <v>408</v>
      </c>
      <c r="G10" s="121" t="s">
        <v>409</v>
      </c>
      <c r="H10" s="123" t="s">
        <v>388</v>
      </c>
    </row>
    <row r="11">
      <c r="A11" s="120" t="s">
        <v>380</v>
      </c>
      <c r="B11" s="121" t="s">
        <v>410</v>
      </c>
      <c r="C11" s="121" t="s">
        <v>404</v>
      </c>
      <c r="D11" s="121" t="s">
        <v>375</v>
      </c>
      <c r="E11" s="122" t="s">
        <v>404</v>
      </c>
      <c r="F11" s="121" t="s">
        <v>411</v>
      </c>
      <c r="G11" s="121" t="s">
        <v>412</v>
      </c>
      <c r="H11" s="123" t="s">
        <v>388</v>
      </c>
    </row>
    <row r="12">
      <c r="A12" s="120" t="s">
        <v>380</v>
      </c>
      <c r="B12" s="121" t="s">
        <v>413</v>
      </c>
      <c r="C12" s="121" t="s">
        <v>404</v>
      </c>
      <c r="D12" s="121" t="s">
        <v>375</v>
      </c>
      <c r="E12" s="122" t="s">
        <v>404</v>
      </c>
      <c r="F12" s="121" t="s">
        <v>415</v>
      </c>
      <c r="G12" s="121" t="s">
        <v>416</v>
      </c>
      <c r="H12" s="123" t="s">
        <v>388</v>
      </c>
    </row>
    <row r="13">
      <c r="A13" s="120" t="s">
        <v>380</v>
      </c>
      <c r="B13" s="121" t="s">
        <v>417</v>
      </c>
      <c r="C13" s="121" t="s">
        <v>418</v>
      </c>
      <c r="D13" s="121" t="s">
        <v>419</v>
      </c>
      <c r="E13" s="122" t="s">
        <v>400</v>
      </c>
      <c r="F13" s="121" t="s">
        <v>420</v>
      </c>
      <c r="G13" s="121" t="s">
        <v>421</v>
      </c>
      <c r="H13" s="123" t="s">
        <v>388</v>
      </c>
    </row>
    <row r="14">
      <c r="A14" s="120" t="s">
        <v>380</v>
      </c>
      <c r="B14" s="121" t="s">
        <v>422</v>
      </c>
      <c r="C14" s="121" t="s">
        <v>423</v>
      </c>
      <c r="D14" s="121" t="s">
        <v>424</v>
      </c>
      <c r="E14" s="122" t="s">
        <v>384</v>
      </c>
      <c r="F14" s="121" t="s">
        <v>425</v>
      </c>
      <c r="G14" s="121" t="s">
        <v>426</v>
      </c>
      <c r="H14" s="123" t="s">
        <v>388</v>
      </c>
    </row>
    <row r="15">
      <c r="A15" s="120" t="s">
        <v>380</v>
      </c>
      <c r="B15" s="121" t="s">
        <v>427</v>
      </c>
      <c r="C15" s="121" t="s">
        <v>404</v>
      </c>
      <c r="D15" s="121" t="s">
        <v>375</v>
      </c>
      <c r="E15" s="122" t="s">
        <v>404</v>
      </c>
      <c r="F15" s="121" t="s">
        <v>428</v>
      </c>
      <c r="G15" s="121" t="s">
        <v>429</v>
      </c>
      <c r="H15" s="123" t="s">
        <v>388</v>
      </c>
    </row>
    <row r="16">
      <c r="A16" s="120" t="s">
        <v>380</v>
      </c>
      <c r="B16" s="121" t="s">
        <v>430</v>
      </c>
      <c r="C16" s="121" t="s">
        <v>431</v>
      </c>
      <c r="D16" s="121" t="s">
        <v>433</v>
      </c>
      <c r="E16" s="122" t="s">
        <v>434</v>
      </c>
      <c r="F16" s="121" t="s">
        <v>435</v>
      </c>
      <c r="G16" s="121" t="s">
        <v>436</v>
      </c>
      <c r="H16" s="123" t="s">
        <v>388</v>
      </c>
    </row>
    <row r="17">
      <c r="A17" s="120" t="s">
        <v>437</v>
      </c>
      <c r="B17" s="121" t="s">
        <v>438</v>
      </c>
      <c r="C17" s="121" t="s">
        <v>439</v>
      </c>
      <c r="D17" s="121" t="s">
        <v>440</v>
      </c>
      <c r="E17" s="122" t="s">
        <v>441</v>
      </c>
      <c r="F17" s="121" t="s">
        <v>442</v>
      </c>
      <c r="G17" s="121" t="s">
        <v>443</v>
      </c>
      <c r="H17" s="123" t="s">
        <v>388</v>
      </c>
    </row>
    <row r="18">
      <c r="A18" s="120" t="s">
        <v>437</v>
      </c>
      <c r="B18" s="121" t="s">
        <v>444</v>
      </c>
      <c r="C18" s="121" t="s">
        <v>439</v>
      </c>
      <c r="D18" s="121" t="s">
        <v>445</v>
      </c>
      <c r="E18" s="122" t="s">
        <v>441</v>
      </c>
      <c r="F18" s="121" t="s">
        <v>446</v>
      </c>
      <c r="G18" s="121" t="s">
        <v>447</v>
      </c>
      <c r="H18" s="123" t="s">
        <v>388</v>
      </c>
    </row>
    <row r="19">
      <c r="A19" s="120" t="s">
        <v>437</v>
      </c>
      <c r="B19" s="121" t="s">
        <v>448</v>
      </c>
      <c r="C19" s="121" t="s">
        <v>439</v>
      </c>
      <c r="D19" s="121" t="s">
        <v>449</v>
      </c>
      <c r="E19" s="122" t="s">
        <v>441</v>
      </c>
      <c r="F19" s="121" t="s">
        <v>446</v>
      </c>
      <c r="G19" s="121" t="s">
        <v>447</v>
      </c>
      <c r="H19" s="123" t="s">
        <v>388</v>
      </c>
    </row>
    <row r="20">
      <c r="A20" s="120" t="s">
        <v>437</v>
      </c>
      <c r="B20" s="121" t="s">
        <v>451</v>
      </c>
      <c r="C20" s="121" t="s">
        <v>439</v>
      </c>
      <c r="D20" s="121" t="s">
        <v>452</v>
      </c>
      <c r="E20" s="122" t="s">
        <v>441</v>
      </c>
      <c r="F20" s="121" t="s">
        <v>446</v>
      </c>
      <c r="G20" s="121" t="s">
        <v>453</v>
      </c>
      <c r="H20" s="123" t="s">
        <v>388</v>
      </c>
    </row>
    <row r="21">
      <c r="A21" s="120" t="s">
        <v>437</v>
      </c>
      <c r="B21" s="121" t="s">
        <v>454</v>
      </c>
      <c r="C21" s="121" t="s">
        <v>439</v>
      </c>
      <c r="D21" s="121" t="s">
        <v>455</v>
      </c>
      <c r="E21" s="122" t="s">
        <v>441</v>
      </c>
      <c r="F21" s="121" t="s">
        <v>446</v>
      </c>
      <c r="G21" s="121" t="s">
        <v>456</v>
      </c>
      <c r="H21" s="123" t="s">
        <v>388</v>
      </c>
    </row>
    <row r="22">
      <c r="A22" s="120" t="s">
        <v>437</v>
      </c>
      <c r="B22" s="121" t="s">
        <v>457</v>
      </c>
      <c r="C22" s="121" t="s">
        <v>439</v>
      </c>
      <c r="D22" s="121" t="s">
        <v>458</v>
      </c>
      <c r="E22" s="122" t="s">
        <v>441</v>
      </c>
      <c r="F22" s="121" t="s">
        <v>459</v>
      </c>
      <c r="G22" s="121" t="s">
        <v>460</v>
      </c>
      <c r="H22" s="123" t="s">
        <v>388</v>
      </c>
    </row>
    <row r="23">
      <c r="A23" s="120" t="s">
        <v>437</v>
      </c>
      <c r="B23" s="121" t="s">
        <v>461</v>
      </c>
      <c r="C23" s="121" t="s">
        <v>439</v>
      </c>
      <c r="D23" s="121" t="s">
        <v>462</v>
      </c>
      <c r="E23" s="122" t="s">
        <v>441</v>
      </c>
      <c r="F23" s="121" t="s">
        <v>459</v>
      </c>
      <c r="G23" s="121" t="s">
        <v>463</v>
      </c>
      <c r="H23" s="123" t="s">
        <v>388</v>
      </c>
    </row>
    <row r="24">
      <c r="A24" s="120" t="s">
        <v>437</v>
      </c>
      <c r="B24" s="121" t="s">
        <v>465</v>
      </c>
      <c r="C24" s="121" t="s">
        <v>439</v>
      </c>
      <c r="D24" s="121" t="s">
        <v>466</v>
      </c>
      <c r="E24" s="122" t="s">
        <v>441</v>
      </c>
      <c r="F24" s="121" t="s">
        <v>459</v>
      </c>
      <c r="G24" s="121" t="s">
        <v>467</v>
      </c>
      <c r="H24" s="123" t="s">
        <v>388</v>
      </c>
    </row>
    <row r="25">
      <c r="A25" s="120" t="s">
        <v>437</v>
      </c>
      <c r="B25" s="121" t="s">
        <v>468</v>
      </c>
      <c r="C25" s="121" t="s">
        <v>439</v>
      </c>
      <c r="D25" s="121" t="s">
        <v>469</v>
      </c>
      <c r="E25" s="122" t="s">
        <v>441</v>
      </c>
      <c r="F25" s="121" t="s">
        <v>459</v>
      </c>
      <c r="G25" s="121" t="s">
        <v>470</v>
      </c>
      <c r="H25" s="123" t="s">
        <v>388</v>
      </c>
    </row>
    <row r="26">
      <c r="A26" s="120" t="s">
        <v>471</v>
      </c>
      <c r="B26" s="121" t="s">
        <v>472</v>
      </c>
      <c r="C26" s="121" t="s">
        <v>473</v>
      </c>
      <c r="D26" s="121" t="s">
        <v>474</v>
      </c>
      <c r="E26" s="122" t="s">
        <v>434</v>
      </c>
      <c r="F26" s="121" t="s">
        <v>475</v>
      </c>
      <c r="G26" s="121" t="s">
        <v>476</v>
      </c>
      <c r="H26" s="123" t="s">
        <v>388</v>
      </c>
    </row>
    <row r="27">
      <c r="A27" s="120" t="s">
        <v>471</v>
      </c>
      <c r="B27" s="121" t="s">
        <v>477</v>
      </c>
      <c r="C27" s="121" t="s">
        <v>439</v>
      </c>
      <c r="D27" s="121" t="s">
        <v>478</v>
      </c>
      <c r="E27" s="122" t="s">
        <v>441</v>
      </c>
      <c r="F27" s="121" t="s">
        <v>479</v>
      </c>
      <c r="G27" s="121" t="s">
        <v>480</v>
      </c>
      <c r="H27" s="123" t="s">
        <v>388</v>
      </c>
    </row>
    <row r="28">
      <c r="A28" s="120" t="s">
        <v>471</v>
      </c>
      <c r="B28" s="121" t="s">
        <v>481</v>
      </c>
      <c r="C28" s="121" t="s">
        <v>423</v>
      </c>
      <c r="D28" s="121" t="s">
        <v>482</v>
      </c>
      <c r="E28" s="122" t="s">
        <v>441</v>
      </c>
      <c r="F28" s="121" t="s">
        <v>483</v>
      </c>
      <c r="G28" s="121" t="s">
        <v>484</v>
      </c>
      <c r="H28" s="123" t="s">
        <v>388</v>
      </c>
    </row>
    <row r="29">
      <c r="A29" s="120" t="s">
        <v>471</v>
      </c>
      <c r="B29" s="121" t="s">
        <v>485</v>
      </c>
      <c r="C29" s="121" t="s">
        <v>423</v>
      </c>
      <c r="D29" s="121" t="s">
        <v>482</v>
      </c>
      <c r="E29" s="122" t="s">
        <v>441</v>
      </c>
      <c r="F29" s="121" t="s">
        <v>486</v>
      </c>
      <c r="G29" s="121" t="s">
        <v>487</v>
      </c>
      <c r="H29" s="123" t="s">
        <v>388</v>
      </c>
    </row>
    <row r="30">
      <c r="A30" s="120" t="s">
        <v>488</v>
      </c>
      <c r="B30" s="121" t="s">
        <v>489</v>
      </c>
      <c r="C30" s="121" t="s">
        <v>199</v>
      </c>
      <c r="D30" s="121" t="s">
        <v>490</v>
      </c>
      <c r="E30" s="122" t="s">
        <v>434</v>
      </c>
      <c r="F30" s="121" t="s">
        <v>491</v>
      </c>
      <c r="G30" s="121" t="s">
        <v>492</v>
      </c>
      <c r="H30" s="123" t="s">
        <v>219</v>
      </c>
    </row>
    <row r="31">
      <c r="A31" s="120" t="s">
        <v>493</v>
      </c>
      <c r="B31" s="121" t="s">
        <v>494</v>
      </c>
      <c r="C31" s="121" t="s">
        <v>164</v>
      </c>
      <c r="D31" s="121" t="s">
        <v>495</v>
      </c>
      <c r="E31" s="122" t="s">
        <v>400</v>
      </c>
      <c r="F31" s="121" t="s">
        <v>496</v>
      </c>
      <c r="G31" s="121" t="s">
        <v>497</v>
      </c>
      <c r="H31" s="123" t="s">
        <v>243</v>
      </c>
    </row>
    <row r="32">
      <c r="A32" s="120" t="s">
        <v>498</v>
      </c>
      <c r="B32" s="121" t="s">
        <v>499</v>
      </c>
      <c r="C32" s="121" t="s">
        <v>500</v>
      </c>
      <c r="D32" s="121" t="s">
        <v>501</v>
      </c>
      <c r="E32" s="122" t="s">
        <v>400</v>
      </c>
      <c r="F32" s="121" t="s">
        <v>502</v>
      </c>
      <c r="G32" s="121" t="s">
        <v>503</v>
      </c>
      <c r="H32" s="123" t="s">
        <v>249</v>
      </c>
    </row>
    <row r="33">
      <c r="A33" s="128"/>
      <c r="B33" s="129"/>
      <c r="C33" s="129"/>
      <c r="D33" s="129"/>
      <c r="E33" s="130"/>
      <c r="F33" s="129"/>
      <c r="G33" s="129"/>
      <c r="H33" s="131"/>
    </row>
    <row r="34">
      <c r="A34" s="132"/>
      <c r="B34" s="133"/>
      <c r="C34" s="133"/>
      <c r="D34" s="133"/>
      <c r="E34" s="134"/>
      <c r="F34" s="133"/>
      <c r="G34" s="133"/>
      <c r="H34" s="135"/>
    </row>
    <row r="35">
      <c r="A35" s="132"/>
      <c r="B35" s="133"/>
      <c r="C35" s="133"/>
      <c r="D35" s="133"/>
      <c r="E35" s="134"/>
      <c r="F35" s="133"/>
      <c r="G35" s="133"/>
      <c r="H35" s="135"/>
    </row>
    <row r="36">
      <c r="A36" s="132"/>
      <c r="B36" s="133"/>
      <c r="C36" s="133"/>
      <c r="D36" s="133"/>
      <c r="E36" s="134"/>
      <c r="F36" s="133"/>
      <c r="G36" s="133"/>
      <c r="H36" s="135"/>
    </row>
    <row r="37">
      <c r="A37" s="132"/>
      <c r="B37" s="133"/>
      <c r="C37" s="133"/>
      <c r="D37" s="133"/>
      <c r="E37" s="134"/>
      <c r="F37" s="133"/>
      <c r="G37" s="133"/>
      <c r="H37" s="135"/>
    </row>
    <row r="38">
      <c r="A38" s="132"/>
      <c r="B38" s="133"/>
      <c r="C38" s="133"/>
      <c r="D38" s="133"/>
      <c r="E38" s="134"/>
      <c r="F38" s="133"/>
      <c r="G38" s="133"/>
      <c r="H38" s="135"/>
    </row>
    <row r="39">
      <c r="A39" s="132"/>
      <c r="B39" s="133"/>
      <c r="C39" s="133"/>
      <c r="D39" s="133"/>
      <c r="E39" s="134"/>
      <c r="F39" s="133"/>
      <c r="G39" s="133"/>
      <c r="H39" s="135"/>
    </row>
    <row r="40">
      <c r="A40" s="132"/>
      <c r="B40" s="133"/>
      <c r="C40" s="133"/>
      <c r="D40" s="133"/>
      <c r="E40" s="134"/>
      <c r="F40" s="133"/>
      <c r="G40" s="133"/>
      <c r="H40" s="135"/>
    </row>
    <row r="41">
      <c r="A41" s="132"/>
      <c r="B41" s="133"/>
      <c r="C41" s="133"/>
      <c r="D41" s="133"/>
      <c r="E41" s="134"/>
      <c r="F41" s="133"/>
      <c r="G41" s="133"/>
      <c r="H41" s="135"/>
    </row>
    <row r="42">
      <c r="A42" s="132"/>
      <c r="B42" s="133"/>
      <c r="C42" s="133"/>
      <c r="D42" s="133"/>
      <c r="E42" s="134"/>
      <c r="F42" s="133"/>
      <c r="G42" s="133"/>
      <c r="H42" s="135"/>
    </row>
    <row r="43">
      <c r="A43" s="132"/>
      <c r="B43" s="133"/>
      <c r="C43" s="133"/>
      <c r="D43" s="133"/>
      <c r="E43" s="134"/>
      <c r="F43" s="133"/>
      <c r="G43" s="133"/>
      <c r="H43" s="135"/>
    </row>
    <row r="44">
      <c r="A44" s="132"/>
      <c r="B44" s="133"/>
      <c r="C44" s="133"/>
      <c r="D44" s="133"/>
      <c r="E44" s="134"/>
      <c r="F44" s="133"/>
      <c r="G44" s="133"/>
      <c r="H44" s="135"/>
    </row>
    <row r="45">
      <c r="A45" s="132"/>
      <c r="B45" s="133"/>
      <c r="C45" s="133"/>
      <c r="D45" s="133"/>
      <c r="E45" s="134"/>
      <c r="F45" s="133"/>
      <c r="G45" s="133"/>
      <c r="H45" s="135"/>
    </row>
    <row r="46">
      <c r="A46" s="132"/>
      <c r="B46" s="133"/>
      <c r="C46" s="133"/>
      <c r="D46" s="133"/>
      <c r="E46" s="134"/>
      <c r="F46" s="133"/>
      <c r="G46" s="133"/>
      <c r="H46" s="135"/>
    </row>
    <row r="47">
      <c r="A47" s="132"/>
      <c r="B47" s="133"/>
      <c r="C47" s="133"/>
      <c r="D47" s="133"/>
      <c r="E47" s="134"/>
      <c r="F47" s="133"/>
      <c r="G47" s="133"/>
      <c r="H47" s="135"/>
    </row>
    <row r="48">
      <c r="A48" s="132"/>
      <c r="B48" s="133"/>
      <c r="C48" s="133"/>
      <c r="D48" s="133"/>
      <c r="E48" s="134"/>
      <c r="F48" s="133"/>
      <c r="G48" s="133"/>
      <c r="H48" s="135"/>
    </row>
    <row r="49">
      <c r="A49" s="132"/>
      <c r="B49" s="133"/>
      <c r="C49" s="133"/>
      <c r="D49" s="133"/>
      <c r="E49" s="134"/>
      <c r="F49" s="133"/>
      <c r="G49" s="133"/>
      <c r="H49" s="135"/>
    </row>
    <row r="50">
      <c r="A50" s="132"/>
      <c r="B50" s="133"/>
      <c r="C50" s="133"/>
      <c r="D50" s="133"/>
      <c r="E50" s="134"/>
      <c r="F50" s="133"/>
      <c r="G50" s="133"/>
      <c r="H50" s="135"/>
    </row>
    <row r="51">
      <c r="A51" s="132"/>
      <c r="B51" s="133"/>
      <c r="C51" s="133"/>
      <c r="D51" s="133"/>
      <c r="E51" s="134"/>
      <c r="F51" s="133"/>
      <c r="G51" s="133"/>
      <c r="H51" s="135"/>
    </row>
    <row r="52">
      <c r="A52" s="132"/>
      <c r="B52" s="133"/>
      <c r="C52" s="133"/>
      <c r="D52" s="133"/>
      <c r="E52" s="134"/>
      <c r="F52" s="133"/>
      <c r="G52" s="133"/>
      <c r="H52" s="135"/>
    </row>
    <row r="53">
      <c r="A53" s="132"/>
      <c r="B53" s="133"/>
      <c r="C53" s="133"/>
      <c r="D53" s="133"/>
      <c r="E53" s="134"/>
      <c r="F53" s="133"/>
      <c r="G53" s="133"/>
      <c r="H53" s="135"/>
    </row>
    <row r="54">
      <c r="A54" s="132"/>
      <c r="B54" s="133"/>
      <c r="C54" s="133"/>
      <c r="D54" s="133"/>
      <c r="E54" s="134"/>
      <c r="F54" s="133"/>
      <c r="G54" s="133"/>
      <c r="H54" s="135"/>
    </row>
    <row r="55">
      <c r="A55" s="132"/>
      <c r="B55" s="133"/>
      <c r="C55" s="133"/>
      <c r="D55" s="133"/>
      <c r="E55" s="134"/>
      <c r="F55" s="133"/>
      <c r="G55" s="133"/>
      <c r="H55" s="135"/>
    </row>
    <row r="56">
      <c r="A56" s="132"/>
      <c r="B56" s="133"/>
      <c r="C56" s="133"/>
      <c r="D56" s="133"/>
      <c r="E56" s="134"/>
      <c r="F56" s="133"/>
      <c r="G56" s="133"/>
      <c r="H56" s="135"/>
    </row>
    <row r="57">
      <c r="A57" s="132"/>
      <c r="B57" s="133"/>
      <c r="C57" s="133"/>
      <c r="D57" s="133"/>
      <c r="E57" s="134"/>
      <c r="F57" s="133"/>
      <c r="G57" s="133"/>
      <c r="H57" s="135"/>
    </row>
    <row r="58">
      <c r="A58" s="132"/>
      <c r="B58" s="133"/>
      <c r="C58" s="133"/>
      <c r="D58" s="133"/>
      <c r="E58" s="134"/>
      <c r="F58" s="133"/>
      <c r="G58" s="133"/>
      <c r="H58" s="135"/>
    </row>
    <row r="59">
      <c r="A59" s="132"/>
      <c r="B59" s="133"/>
      <c r="C59" s="133"/>
      <c r="D59" s="133"/>
      <c r="E59" s="134"/>
      <c r="F59" s="133"/>
      <c r="G59" s="133"/>
      <c r="H59" s="135"/>
    </row>
    <row r="60">
      <c r="A60" s="154"/>
      <c r="B60" s="155"/>
      <c r="C60" s="155"/>
      <c r="D60" s="155"/>
      <c r="E60" s="156"/>
      <c r="F60" s="155"/>
      <c r="G60" s="155"/>
      <c r="H60" s="158"/>
    </row>
  </sheetData>
  <autoFilter ref="$A$3:$H$20"/>
  <dataValidations>
    <dataValidation type="list" allowBlank="1" showErrorMessage="1" sqref="E1:E19 E21:E60">
      <formula1>"直接対応,汎用化対応,拡張対応,補助対応,制度依存,範囲外,非代替"</formula1>
    </dataValidation>
    <dataValidation type="list" allowBlank="1" showErrorMessage="1" sqref="E20">
      <formula1>"直接対応,汎用化対応,拡張対応,補助対応,制度依存,範囲外,非代替"</formula1>
    </dataValidation>
  </dataValidations>
  <hyperlinks>
    <hyperlink r:id="rId1" ref="H4"/>
    <hyperlink r:id="rId2" ref="H5"/>
    <hyperlink r:id="rId3" ref="H6"/>
    <hyperlink r:id="rId4" ref="H7"/>
    <hyperlink r:id="rId5" ref="H8"/>
    <hyperlink r:id="rId6" ref="H9"/>
    <hyperlink r:id="rId7" ref="H10"/>
    <hyperlink r:id="rId8" ref="H11"/>
    <hyperlink r:id="rId9" ref="H12"/>
    <hyperlink r:id="rId10" ref="H13"/>
    <hyperlink r:id="rId11" ref="H14"/>
    <hyperlink r:id="rId12" ref="H15"/>
    <hyperlink r:id="rId13" ref="H16"/>
    <hyperlink r:id="rId14" ref="H17"/>
    <hyperlink r:id="rId15" ref="H18"/>
    <hyperlink r:id="rId16" ref="H19"/>
    <hyperlink r:id="rId17" ref="H20"/>
    <hyperlink r:id="rId18" ref="H21"/>
    <hyperlink r:id="rId19" ref="H22"/>
    <hyperlink r:id="rId20" ref="H23"/>
    <hyperlink r:id="rId21" ref="H24"/>
    <hyperlink r:id="rId22" ref="H25"/>
    <hyperlink r:id="rId23" ref="H26"/>
    <hyperlink r:id="rId24" ref="H27"/>
    <hyperlink r:id="rId25" ref="H28"/>
    <hyperlink r:id="rId26" ref="H29"/>
    <hyperlink r:id="rId27" ref="H30"/>
    <hyperlink r:id="rId28" ref="H31"/>
    <hyperlink r:id="rId29" ref="H32"/>
  </hyperlinks>
  <drawing r:id="rId30"/>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781F"/>
    <outlinePr summaryBelow="0" summaryRight="0"/>
  </sheetPr>
  <sheetViews>
    <sheetView showGridLines="0" workbookViewId="0"/>
  </sheetViews>
  <sheetFormatPr customHeight="1" defaultColWidth="12.63" defaultRowHeight="15.0" outlineLevelCol="1"/>
  <cols>
    <col customWidth="1" min="1" max="1" width="23.88"/>
    <col customWidth="1" min="2" max="2" width="32.63"/>
    <col customWidth="1" min="3" max="6" width="23.88"/>
    <col customWidth="1" min="7" max="7" width="21.38"/>
    <col customWidth="1" min="8" max="9" width="23.88"/>
    <col customWidth="1" hidden="1" min="10" max="12" width="21.38"/>
  </cols>
  <sheetData>
    <row r="1" ht="30.0" customHeight="1">
      <c r="A1" s="3" t="s">
        <v>504</v>
      </c>
    </row>
    <row r="2" ht="40.5" customHeight="1">
      <c r="A2" s="136" t="s">
        <v>505</v>
      </c>
    </row>
    <row r="3" ht="9.0" customHeight="1">
      <c r="A3" s="108"/>
      <c r="B3" s="108"/>
      <c r="C3" s="108"/>
      <c r="D3" s="108"/>
      <c r="E3" s="108"/>
      <c r="F3" s="108"/>
      <c r="G3" s="108"/>
      <c r="H3" s="108"/>
      <c r="I3" s="108"/>
      <c r="J3" s="14"/>
      <c r="K3" s="14"/>
      <c r="L3" s="14"/>
    </row>
    <row r="4" ht="27.0" customHeight="1">
      <c r="A4" s="137" t="s">
        <v>506</v>
      </c>
      <c r="B4" s="138" t="s">
        <v>16</v>
      </c>
      <c r="C4" s="139"/>
      <c r="D4" s="139"/>
      <c r="E4" s="108"/>
      <c r="F4" s="108"/>
      <c r="G4" s="108"/>
      <c r="H4" s="108"/>
      <c r="I4" s="108"/>
      <c r="J4" s="14"/>
      <c r="K4" s="14"/>
      <c r="L4" s="14"/>
    </row>
    <row r="5">
      <c r="A5" s="29" t="s">
        <v>507</v>
      </c>
      <c r="B5" s="140" t="s">
        <v>508</v>
      </c>
      <c r="C5" s="141"/>
      <c r="D5" s="141"/>
      <c r="E5" s="141"/>
      <c r="F5" s="141"/>
      <c r="G5" s="141"/>
      <c r="H5" s="141"/>
      <c r="I5" s="141"/>
      <c r="J5" s="14"/>
      <c r="K5" s="14"/>
      <c r="L5" s="14"/>
    </row>
    <row r="6">
      <c r="A6" s="29" t="s">
        <v>42</v>
      </c>
      <c r="B6" s="140" t="s">
        <v>509</v>
      </c>
      <c r="C6" s="141"/>
      <c r="D6" s="141"/>
      <c r="E6" s="141"/>
      <c r="F6" s="141"/>
      <c r="G6" s="141"/>
      <c r="H6" s="141"/>
      <c r="I6" s="141"/>
      <c r="J6" s="14"/>
      <c r="K6" s="14"/>
      <c r="L6" s="14"/>
    </row>
    <row r="7">
      <c r="A7" s="29" t="s">
        <v>64</v>
      </c>
      <c r="B7" s="140" t="s">
        <v>510</v>
      </c>
      <c r="C7" s="141"/>
      <c r="D7" s="141"/>
      <c r="E7" s="141"/>
      <c r="F7" s="141"/>
      <c r="G7" s="141"/>
      <c r="H7" s="141"/>
      <c r="I7" s="141"/>
      <c r="J7" s="14"/>
      <c r="K7" s="14"/>
      <c r="L7" s="14"/>
    </row>
    <row r="8">
      <c r="A8" s="29" t="s">
        <v>91</v>
      </c>
      <c r="B8" s="140" t="s">
        <v>511</v>
      </c>
      <c r="C8" s="141"/>
      <c r="D8" s="141"/>
      <c r="E8" s="141"/>
      <c r="F8" s="141"/>
      <c r="G8" s="141"/>
      <c r="H8" s="141"/>
      <c r="I8" s="141"/>
      <c r="J8" s="14"/>
      <c r="K8" s="14"/>
      <c r="L8" s="14"/>
    </row>
    <row r="9">
      <c r="A9" s="29" t="s">
        <v>26</v>
      </c>
      <c r="B9" s="140" t="s">
        <v>134</v>
      </c>
      <c r="C9" s="141"/>
      <c r="D9" s="141"/>
      <c r="E9" s="141"/>
      <c r="F9" s="141"/>
      <c r="G9" s="141"/>
      <c r="H9" s="141"/>
      <c r="I9" s="141"/>
      <c r="J9" s="14"/>
      <c r="K9" s="14"/>
      <c r="L9" s="14"/>
    </row>
    <row r="10">
      <c r="A10" s="29" t="s">
        <v>264</v>
      </c>
      <c r="B10" s="140" t="s">
        <v>512</v>
      </c>
      <c r="C10" s="141"/>
      <c r="D10" s="141"/>
      <c r="E10" s="141"/>
      <c r="F10" s="141"/>
      <c r="G10" s="141"/>
      <c r="H10" s="141"/>
      <c r="I10" s="141"/>
      <c r="J10" s="14"/>
      <c r="K10" s="14"/>
      <c r="L10" s="14"/>
    </row>
    <row r="11">
      <c r="A11" s="29" t="s">
        <v>170</v>
      </c>
      <c r="B11" s="140" t="s">
        <v>513</v>
      </c>
      <c r="C11" s="141"/>
      <c r="D11" s="141"/>
      <c r="E11" s="141"/>
      <c r="F11" s="141"/>
      <c r="G11" s="141"/>
      <c r="H11" s="141"/>
      <c r="I11" s="141"/>
      <c r="J11" s="14"/>
      <c r="K11" s="14"/>
      <c r="L11" s="14"/>
    </row>
    <row r="12">
      <c r="A12" s="41" t="s">
        <v>180</v>
      </c>
      <c r="B12" s="142" t="s">
        <v>514</v>
      </c>
      <c r="C12" s="141"/>
      <c r="D12" s="141"/>
      <c r="E12" s="141"/>
      <c r="F12" s="141"/>
      <c r="G12" s="141"/>
      <c r="H12" s="141"/>
      <c r="I12" s="141"/>
      <c r="J12" s="14"/>
      <c r="K12" s="14"/>
      <c r="L12" s="14"/>
    </row>
    <row r="13">
      <c r="A13" s="143" t="s">
        <v>515</v>
      </c>
      <c r="B13" s="144" t="s">
        <v>516</v>
      </c>
      <c r="C13" s="144" t="s">
        <v>517</v>
      </c>
      <c r="D13" s="144" t="s">
        <v>518</v>
      </c>
      <c r="E13" s="144" t="s">
        <v>14</v>
      </c>
      <c r="F13" s="144" t="s">
        <v>19</v>
      </c>
      <c r="G13" s="144" t="s">
        <v>21</v>
      </c>
      <c r="H13" s="144" t="s">
        <v>29</v>
      </c>
      <c r="I13" s="145" t="s">
        <v>31</v>
      </c>
      <c r="J13" s="14"/>
      <c r="K13" s="14"/>
      <c r="L13" s="14"/>
    </row>
    <row r="14">
      <c r="A14" s="146" t="s">
        <v>440</v>
      </c>
      <c r="B14" s="147" t="s">
        <v>519</v>
      </c>
      <c r="C14" s="147" t="s">
        <v>520</v>
      </c>
      <c r="D14" s="147" t="s">
        <v>521</v>
      </c>
      <c r="E14" s="147" t="s">
        <v>522</v>
      </c>
      <c r="F14" s="147" t="s">
        <v>523</v>
      </c>
      <c r="G14" s="147" t="s">
        <v>524</v>
      </c>
      <c r="H14" s="147" t="s">
        <v>525</v>
      </c>
      <c r="I14" s="148" t="s">
        <v>526</v>
      </c>
      <c r="J14" s="14"/>
      <c r="K14" s="14"/>
      <c r="L14" s="14"/>
    </row>
    <row r="15" ht="9.0" customHeight="1">
      <c r="A15" s="108"/>
      <c r="B15" s="108"/>
      <c r="C15" s="108"/>
      <c r="D15" s="108"/>
      <c r="E15" s="108"/>
      <c r="F15" s="108"/>
      <c r="G15" s="108"/>
      <c r="H15" s="108"/>
      <c r="I15" s="108"/>
      <c r="J15" s="14"/>
      <c r="K15" s="14"/>
      <c r="L15" s="14"/>
    </row>
    <row r="16" ht="9.0" customHeight="1">
      <c r="A16" s="108"/>
      <c r="B16" s="108"/>
      <c r="C16" s="108"/>
      <c r="D16" s="108"/>
      <c r="E16" s="108"/>
      <c r="F16" s="108"/>
      <c r="G16" s="108"/>
      <c r="H16" s="108"/>
      <c r="I16" s="108"/>
      <c r="J16" s="14"/>
      <c r="K16" s="14"/>
      <c r="L16" s="14"/>
    </row>
    <row r="17" ht="9.0" customHeight="1">
      <c r="A17" s="108"/>
      <c r="B17" s="108"/>
      <c r="C17" s="108"/>
      <c r="D17" s="108"/>
      <c r="E17" s="108"/>
      <c r="F17" s="108"/>
      <c r="G17" s="108"/>
      <c r="H17" s="108"/>
      <c r="I17" s="108"/>
      <c r="J17" s="14"/>
      <c r="K17" s="14"/>
      <c r="L17" s="14"/>
    </row>
    <row r="18" ht="36.0" customHeight="1">
      <c r="A18" s="149" t="s">
        <v>37</v>
      </c>
      <c r="B18" s="150" t="s">
        <v>51</v>
      </c>
      <c r="C18" s="150" t="s">
        <v>527</v>
      </c>
      <c r="D18" s="150" t="s">
        <v>53</v>
      </c>
      <c r="E18" s="150" t="s">
        <v>75</v>
      </c>
      <c r="F18" s="150" t="s">
        <v>528</v>
      </c>
      <c r="G18" s="150" t="s">
        <v>370</v>
      </c>
      <c r="H18" s="150" t="s">
        <v>46</v>
      </c>
      <c r="I18" s="151" t="s">
        <v>48</v>
      </c>
      <c r="J18" s="14"/>
      <c r="K18" s="14"/>
      <c r="L18" s="14"/>
    </row>
    <row r="19">
      <c r="A19" s="152" t="s">
        <v>122</v>
      </c>
      <c r="B19" s="153" t="s">
        <v>520</v>
      </c>
      <c r="C19" s="153" t="s">
        <v>529</v>
      </c>
      <c r="D19" s="153" t="s">
        <v>530</v>
      </c>
      <c r="E19" s="153" t="s">
        <v>531</v>
      </c>
      <c r="F19" s="153" t="s">
        <v>532</v>
      </c>
      <c r="G19" s="153" t="s">
        <v>533</v>
      </c>
      <c r="H19" s="153" t="s">
        <v>534</v>
      </c>
      <c r="I19" s="157" t="s">
        <v>535</v>
      </c>
      <c r="J19" s="14"/>
      <c r="K19" s="14"/>
      <c r="L19" s="14"/>
    </row>
    <row r="20">
      <c r="A20" s="152" t="s">
        <v>204</v>
      </c>
      <c r="B20" s="153" t="s">
        <v>536</v>
      </c>
      <c r="C20" s="153" t="s">
        <v>537</v>
      </c>
      <c r="D20" s="153" t="s">
        <v>538</v>
      </c>
      <c r="E20" s="153" t="s">
        <v>539</v>
      </c>
      <c r="F20" s="153" t="s">
        <v>540</v>
      </c>
      <c r="G20" s="153" t="s">
        <v>541</v>
      </c>
      <c r="H20" s="153" t="s">
        <v>534</v>
      </c>
      <c r="I20" s="157" t="s">
        <v>542</v>
      </c>
      <c r="J20" s="14"/>
      <c r="K20" s="14"/>
      <c r="L20" s="14"/>
    </row>
    <row r="21">
      <c r="A21" s="152" t="s">
        <v>212</v>
      </c>
      <c r="B21" s="153" t="s">
        <v>543</v>
      </c>
      <c r="C21" s="153" t="s">
        <v>544</v>
      </c>
      <c r="D21" s="153" t="s">
        <v>545</v>
      </c>
      <c r="E21" s="153" t="s">
        <v>539</v>
      </c>
      <c r="F21" s="153" t="s">
        <v>546</v>
      </c>
      <c r="G21" s="153" t="s">
        <v>547</v>
      </c>
      <c r="H21" s="153" t="s">
        <v>548</v>
      </c>
      <c r="I21" s="157" t="s">
        <v>542</v>
      </c>
      <c r="J21" s="14"/>
      <c r="K21" s="14"/>
      <c r="L21" s="14"/>
    </row>
    <row r="22">
      <c r="A22" s="152" t="s">
        <v>237</v>
      </c>
      <c r="B22" s="153" t="s">
        <v>549</v>
      </c>
      <c r="C22" s="153" t="s">
        <v>550</v>
      </c>
      <c r="D22" s="153" t="s">
        <v>551</v>
      </c>
      <c r="E22" s="153" t="s">
        <v>552</v>
      </c>
      <c r="F22" s="153" t="s">
        <v>553</v>
      </c>
      <c r="G22" s="153" t="s">
        <v>554</v>
      </c>
      <c r="H22" s="153" t="s">
        <v>548</v>
      </c>
      <c r="I22" s="157" t="s">
        <v>542</v>
      </c>
      <c r="J22" s="14"/>
      <c r="K22" s="14"/>
      <c r="L22" s="14"/>
    </row>
    <row r="23">
      <c r="A23" s="152" t="s">
        <v>259</v>
      </c>
      <c r="B23" s="153" t="s">
        <v>555</v>
      </c>
      <c r="C23" s="153" t="s">
        <v>556</v>
      </c>
      <c r="D23" s="153" t="s">
        <v>557</v>
      </c>
      <c r="E23" s="153" t="s">
        <v>552</v>
      </c>
      <c r="F23" s="153" t="s">
        <v>553</v>
      </c>
      <c r="G23" s="153" t="s">
        <v>558</v>
      </c>
      <c r="H23" s="153" t="s">
        <v>559</v>
      </c>
      <c r="I23" s="157" t="s">
        <v>542</v>
      </c>
      <c r="J23" s="14"/>
      <c r="K23" s="14"/>
      <c r="L23" s="14"/>
    </row>
    <row r="24">
      <c r="A24" s="159" t="s">
        <v>277</v>
      </c>
      <c r="B24" s="160" t="s">
        <v>560</v>
      </c>
      <c r="C24" s="160" t="s">
        <v>561</v>
      </c>
      <c r="D24" s="160" t="s">
        <v>562</v>
      </c>
      <c r="E24" s="160" t="s">
        <v>552</v>
      </c>
      <c r="F24" s="160" t="s">
        <v>563</v>
      </c>
      <c r="G24" s="160" t="s">
        <v>564</v>
      </c>
      <c r="H24" s="160" t="s">
        <v>565</v>
      </c>
      <c r="I24" s="161" t="s">
        <v>542</v>
      </c>
      <c r="J24" s="14"/>
      <c r="K24" s="14"/>
      <c r="L24" s="14"/>
    </row>
    <row r="25" ht="31.5" customHeight="1">
      <c r="A25" s="143" t="s">
        <v>18</v>
      </c>
      <c r="B25" s="144" t="s">
        <v>566</v>
      </c>
      <c r="C25" s="144" t="s">
        <v>567</v>
      </c>
      <c r="D25" s="144" t="s">
        <v>568</v>
      </c>
      <c r="E25" s="144" t="s">
        <v>569</v>
      </c>
      <c r="F25" s="145" t="s">
        <v>570</v>
      </c>
      <c r="G25" s="108"/>
      <c r="H25" s="108"/>
      <c r="I25" s="108"/>
      <c r="J25" s="14"/>
      <c r="K25" s="14"/>
      <c r="L25" s="14"/>
    </row>
    <row r="26">
      <c r="A26" s="162" t="s">
        <v>571</v>
      </c>
      <c r="B26" s="163" t="s">
        <v>572</v>
      </c>
      <c r="C26" s="163" t="s">
        <v>573</v>
      </c>
      <c r="D26" s="163" t="s">
        <v>574</v>
      </c>
      <c r="E26" s="163" t="s">
        <v>575</v>
      </c>
      <c r="F26" s="164" t="s">
        <v>576</v>
      </c>
      <c r="G26" s="108"/>
      <c r="H26" s="108"/>
      <c r="I26" s="108"/>
      <c r="J26" s="14"/>
      <c r="K26" s="14"/>
      <c r="L26" s="14"/>
    </row>
    <row r="27">
      <c r="A27" s="162" t="s">
        <v>577</v>
      </c>
      <c r="B27" s="163" t="s">
        <v>578</v>
      </c>
      <c r="C27" s="163" t="s">
        <v>579</v>
      </c>
      <c r="D27" s="163" t="s">
        <v>580</v>
      </c>
      <c r="E27" s="163" t="s">
        <v>581</v>
      </c>
      <c r="F27" s="164" t="s">
        <v>582</v>
      </c>
      <c r="G27" s="108"/>
      <c r="H27" s="108"/>
      <c r="I27" s="108"/>
      <c r="J27" s="14"/>
      <c r="K27" s="14"/>
      <c r="L27" s="14"/>
    </row>
    <row r="28">
      <c r="A28" s="162" t="s">
        <v>583</v>
      </c>
      <c r="B28" s="163" t="s">
        <v>584</v>
      </c>
      <c r="C28" s="163" t="s">
        <v>585</v>
      </c>
      <c r="D28" s="163" t="s">
        <v>586</v>
      </c>
      <c r="E28" s="163" t="s">
        <v>587</v>
      </c>
      <c r="F28" s="164" t="s">
        <v>588</v>
      </c>
      <c r="G28" s="108"/>
      <c r="H28" s="108"/>
      <c r="I28" s="108"/>
      <c r="J28" s="14"/>
      <c r="K28" s="14"/>
      <c r="L28" s="14"/>
    </row>
    <row r="29">
      <c r="A29" s="165" t="s">
        <v>589</v>
      </c>
      <c r="B29" s="166" t="s">
        <v>590</v>
      </c>
      <c r="C29" s="166" t="s">
        <v>591</v>
      </c>
      <c r="D29" s="166" t="s">
        <v>592</v>
      </c>
      <c r="E29" s="166" t="s">
        <v>593</v>
      </c>
      <c r="F29" s="167" t="s">
        <v>594</v>
      </c>
      <c r="G29" s="108"/>
      <c r="H29" s="108"/>
      <c r="I29" s="108"/>
      <c r="J29" s="14"/>
      <c r="K29" s="14"/>
      <c r="L29" s="14"/>
    </row>
    <row r="30">
      <c r="A30" s="108"/>
      <c r="B30" s="108"/>
      <c r="C30" s="108"/>
      <c r="D30" s="108"/>
      <c r="E30" s="108"/>
      <c r="F30" s="108"/>
      <c r="G30" s="108"/>
      <c r="H30" s="108"/>
      <c r="I30" s="108"/>
    </row>
    <row r="31">
      <c r="A31" s="168" t="s">
        <v>595</v>
      </c>
      <c r="B31" s="168"/>
      <c r="C31" s="168"/>
      <c r="D31" s="168"/>
      <c r="E31" s="168"/>
      <c r="F31" s="168"/>
    </row>
    <row r="32">
      <c r="A32" s="168" t="s">
        <v>37</v>
      </c>
      <c r="B32" s="168" t="s">
        <v>46</v>
      </c>
      <c r="C32" s="168" t="s">
        <v>596</v>
      </c>
      <c r="D32" s="168" t="s">
        <v>597</v>
      </c>
      <c r="E32" s="168" t="s">
        <v>598</v>
      </c>
      <c r="F32" s="168" t="s">
        <v>239</v>
      </c>
    </row>
    <row r="33">
      <c r="A33" s="169" t="s">
        <v>122</v>
      </c>
      <c r="B33" s="169" t="s">
        <v>534</v>
      </c>
      <c r="C33" s="169" t="s">
        <v>599</v>
      </c>
      <c r="D33" s="169" t="s">
        <v>600</v>
      </c>
      <c r="E33" s="169" t="s">
        <v>601</v>
      </c>
      <c r="F33" s="169" t="s">
        <v>602</v>
      </c>
    </row>
    <row r="34">
      <c r="A34" s="169" t="s">
        <v>204</v>
      </c>
      <c r="B34" s="169" t="s">
        <v>534</v>
      </c>
      <c r="C34" s="169" t="s">
        <v>603</v>
      </c>
      <c r="D34" s="169" t="s">
        <v>604</v>
      </c>
      <c r="E34" s="169" t="s">
        <v>605</v>
      </c>
      <c r="F34" s="169" t="s">
        <v>606</v>
      </c>
    </row>
    <row r="35">
      <c r="A35" s="169" t="s">
        <v>212</v>
      </c>
      <c r="B35" s="169" t="s">
        <v>548</v>
      </c>
      <c r="C35" s="169" t="s">
        <v>607</v>
      </c>
      <c r="D35" s="169" t="s">
        <v>608</v>
      </c>
      <c r="E35" s="169" t="s">
        <v>609</v>
      </c>
      <c r="F35" s="169" t="s">
        <v>610</v>
      </c>
    </row>
    <row r="36">
      <c r="A36" s="169" t="s">
        <v>237</v>
      </c>
      <c r="B36" s="169" t="s">
        <v>548</v>
      </c>
      <c r="C36" s="169" t="s">
        <v>611</v>
      </c>
      <c r="D36" s="169" t="s">
        <v>612</v>
      </c>
      <c r="E36" s="169" t="s">
        <v>613</v>
      </c>
      <c r="F36" s="169" t="s">
        <v>614</v>
      </c>
    </row>
    <row r="37">
      <c r="A37" s="169" t="s">
        <v>259</v>
      </c>
      <c r="B37" s="169" t="s">
        <v>559</v>
      </c>
      <c r="C37" s="169" t="s">
        <v>611</v>
      </c>
      <c r="D37" s="169" t="s">
        <v>615</v>
      </c>
      <c r="E37" s="169" t="s">
        <v>616</v>
      </c>
      <c r="F37" s="169" t="s">
        <v>617</v>
      </c>
    </row>
    <row r="38">
      <c r="A38" s="169" t="s">
        <v>277</v>
      </c>
      <c r="B38" s="169" t="s">
        <v>565</v>
      </c>
      <c r="C38" s="169" t="s">
        <v>618</v>
      </c>
      <c r="D38" s="169" t="s">
        <v>619</v>
      </c>
      <c r="E38" s="169" t="s">
        <v>620</v>
      </c>
      <c r="F38" s="169" t="s">
        <v>621</v>
      </c>
    </row>
  </sheetData>
  <mergeCells count="2">
    <mergeCell ref="A1:L1"/>
    <mergeCell ref="A2:L2"/>
  </mergeCells>
  <drawing r:id="rId1"/>
</worksheet>
</file>